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456" windowWidth="33820" windowHeight="18940" tabRatio="893" activeTab="0"/>
  </bookViews>
  <sheets>
    <sheet name="Introduction" sheetId="1" r:id="rId1"/>
    <sheet name="1 Enterprises" sheetId="2" r:id="rId2"/>
    <sheet name="2 Income Statement" sheetId="3" r:id="rId3"/>
    <sheet name="3 Fertilizer" sheetId="4" r:id="rId4"/>
    <sheet name="4 Pesticide" sheetId="5" r:id="rId5"/>
    <sheet name="5 Substrate" sheetId="6" r:id="rId6"/>
    <sheet name="6 Overwintering" sheetId="7" r:id="rId7"/>
    <sheet name="7 Labor Help" sheetId="8" r:id="rId8"/>
    <sheet name="8 Cost of Production" sheetId="9" r:id="rId9"/>
    <sheet name="9 COP Summary" sheetId="10" r:id="rId10"/>
    <sheet name="10 Sale Price Projection" sheetId="11" r:id="rId11"/>
  </sheets>
  <definedNames>
    <definedName name="_xlnm.Print_Area" localSheetId="2">'2 Income Statement'!$B$1:$F$144</definedName>
    <definedName name="_xlnm.Print_Area" localSheetId="8">'8 Cost of Production'!$B$1:$G$85</definedName>
  </definedNames>
  <calcPr fullCalcOnLoad="1"/>
</workbook>
</file>

<file path=xl/comments1.xml><?xml version="1.0" encoding="utf-8"?>
<comments xmlns="http://schemas.openxmlformats.org/spreadsheetml/2006/main">
  <authors>
    <author>rbetz</author>
  </authors>
  <commentList>
    <comment ref="B61" authorId="0">
      <text>
        <r>
          <rPr>
            <b/>
            <sz val="9"/>
            <rFont val="Tahoma"/>
            <family val="0"/>
          </rPr>
          <t>Look for little Red Triangles where help message are located.  By placing the pointer over the cell a "help message" should pop up.</t>
        </r>
      </text>
    </comment>
  </commentList>
</comments>
</file>

<file path=xl/comments11.xml><?xml version="1.0" encoding="utf-8"?>
<comments xmlns="http://schemas.openxmlformats.org/spreadsheetml/2006/main">
  <authors>
    <author>rbetz</author>
  </authors>
  <commentList>
    <comment ref="B25" authorId="0">
      <text>
        <r>
          <rPr>
            <b/>
            <sz val="9"/>
            <rFont val="Tahoma"/>
            <family val="0"/>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comments2.xml><?xml version="1.0" encoding="utf-8"?>
<comments xmlns="http://schemas.openxmlformats.org/spreadsheetml/2006/main">
  <authors>
    <author>rbetz</author>
  </authors>
  <commentList>
    <comment ref="B12" authorId="0">
      <text>
        <r>
          <rPr>
            <b/>
            <sz val="9"/>
            <rFont val="Tahoma"/>
            <family val="0"/>
          </rPr>
          <t>Land Available for plant production excludes roadways, walkways, structures, irrigation equipment and other physical restraints.</t>
        </r>
        <r>
          <rPr>
            <sz val="9"/>
            <rFont val="Tahoma"/>
            <family val="0"/>
          </rPr>
          <t xml:space="preserve">
</t>
        </r>
      </text>
    </comment>
    <comment ref="D5" authorId="0">
      <text>
        <r>
          <rPr>
            <sz val="9"/>
            <rFont val="Tahoma"/>
            <family val="0"/>
          </rPr>
          <t xml:space="preserve">
The enterprise/names/titles used here are carried through out the work sheet. The enterprises are your different plants or groups of plants that you are trying to estimate various "Break- Even" cost.</t>
        </r>
      </text>
    </comment>
  </commentList>
</comments>
</file>

<file path=xl/comments3.xml><?xml version="1.0" encoding="utf-8"?>
<comments xmlns="http://schemas.openxmlformats.org/spreadsheetml/2006/main">
  <authors>
    <author>rbetz</author>
  </authors>
  <commentList>
    <comment ref="F4" authorId="0">
      <text>
        <r>
          <rPr>
            <b/>
            <sz val="9"/>
            <rFont val="Tahoma"/>
            <family val="0"/>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rFont val="Tahoma"/>
            <family val="2"/>
          </rPr>
          <t>Note:  It is assumed the financial records are kept on a cash basi</t>
        </r>
        <r>
          <rPr>
            <i/>
            <sz val="9"/>
            <rFont val="Tahoma"/>
            <family val="2"/>
          </rPr>
          <t xml:space="preserve">s.  </t>
        </r>
      </text>
    </comment>
    <comment ref="G4" authorId="0">
      <text>
        <r>
          <rPr>
            <b/>
            <sz val="9"/>
            <rFont val="Tahoma"/>
            <family val="0"/>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rFont val="Tahoma"/>
            <family val="2"/>
          </rPr>
          <t xml:space="preserve">Note:  It is assumed the financial records are kept on a cash basis.  </t>
        </r>
      </text>
    </comment>
    <comment ref="B127" authorId="0">
      <text>
        <r>
          <rPr>
            <sz val="9"/>
            <rFont val="Tahoma"/>
            <family val="0"/>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142" authorId="0">
      <text>
        <r>
          <rPr>
            <sz val="9"/>
            <rFont val="Tahoma"/>
            <family val="0"/>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B135"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143" authorId="0">
      <text>
        <r>
          <rPr>
            <sz val="9"/>
            <rFont val="Tahoma"/>
            <family val="0"/>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 ref="B129" authorId="0">
      <text>
        <r>
          <rPr>
            <sz val="9"/>
            <rFont val="Tahoma"/>
            <family val="0"/>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110" authorId="0">
      <text>
        <r>
          <rPr>
            <b/>
            <sz val="9"/>
            <rFont val="Tahoma"/>
            <family val="0"/>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111" authorId="0">
      <text>
        <r>
          <rPr>
            <b/>
            <sz val="9"/>
            <rFont val="Tahoma"/>
            <family val="0"/>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D135"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List>
</comments>
</file>

<file path=xl/comments4.xml><?xml version="1.0" encoding="utf-8"?>
<comments xmlns="http://schemas.openxmlformats.org/spreadsheetml/2006/main">
  <authors>
    <author>rbetz</author>
  </authors>
  <commentList>
    <comment ref="I2" authorId="0">
      <text>
        <r>
          <rPr>
            <sz val="9"/>
            <rFont val="Tahoma"/>
            <family val="0"/>
          </rPr>
          <t>Conversion factors can be found on the internet.
Select the conversion factor to multiply (not divide) by to get desired result.</t>
        </r>
      </text>
    </comment>
  </commentList>
</comments>
</file>

<file path=xl/comments6.xml><?xml version="1.0" encoding="utf-8"?>
<comments xmlns="http://schemas.openxmlformats.org/spreadsheetml/2006/main">
  <authors>
    <author>rbetz</author>
  </authors>
  <commentList>
    <comment ref="D2" authorId="0">
      <text>
        <r>
          <rPr>
            <b/>
            <sz val="9"/>
            <rFont val="Tahoma"/>
            <family val="0"/>
          </rPr>
          <t>Container volume can be found on most manufacturer's web sites or should be available from sales representatives of container or substrate suppliers.</t>
        </r>
        <r>
          <rPr>
            <sz val="9"/>
            <rFont val="Tahoma"/>
            <family val="0"/>
          </rPr>
          <t xml:space="preserve">
</t>
        </r>
      </text>
    </comment>
  </commentList>
</comments>
</file>

<file path=xl/comments7.xml><?xml version="1.0" encoding="utf-8"?>
<comments xmlns="http://schemas.openxmlformats.org/spreadsheetml/2006/main">
  <authors>
    <author>rbetz</author>
  </authors>
  <commentList>
    <comment ref="J2" authorId="0">
      <text>
        <r>
          <rPr>
            <b/>
            <sz val="9"/>
            <rFont val="Tahoma"/>
            <family val="0"/>
          </rPr>
          <t>Space available for plants under protection excluding walkways, heaters, support structure, and any other physical constraints.</t>
        </r>
        <r>
          <rPr>
            <sz val="9"/>
            <rFont val="Tahoma"/>
            <family val="0"/>
          </rPr>
          <t xml:space="preserve">
</t>
        </r>
      </text>
    </comment>
  </commentList>
</comments>
</file>

<file path=xl/comments8.xml><?xml version="1.0" encoding="utf-8"?>
<comments xmlns="http://schemas.openxmlformats.org/spreadsheetml/2006/main">
  <authors>
    <author>rbetz</author>
  </authors>
  <commentList>
    <comment ref="F4" authorId="0">
      <text>
        <r>
          <rPr>
            <sz val="9"/>
            <rFont val="Tahoma"/>
            <family val="0"/>
          </rPr>
          <t xml:space="preserve">Pay rate needs to include FICA and other labor cost. This often runs 7 to 50% of base pay rate </t>
        </r>
      </text>
    </comment>
  </commentList>
</comments>
</file>

<file path=xl/comments9.xml><?xml version="1.0" encoding="utf-8"?>
<comments xmlns="http://schemas.openxmlformats.org/spreadsheetml/2006/main">
  <authors>
    <author>rbetz</author>
  </authors>
  <commentList>
    <comment ref="B6" authorId="0">
      <text>
        <r>
          <rPr>
            <b/>
            <sz val="9"/>
            <rFont val="Tahoma"/>
            <family val="0"/>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B19" authorId="0">
      <text>
        <r>
          <rPr>
            <b/>
            <sz val="9"/>
            <rFont val="Tahoma"/>
            <family val="0"/>
          </rPr>
          <t>Go to worksheet 4 "Pesticide Cost" for input</t>
        </r>
      </text>
    </comment>
    <comment ref="B18" authorId="0">
      <text>
        <r>
          <rPr>
            <b/>
            <sz val="9"/>
            <rFont val="Tahoma"/>
            <family val="0"/>
          </rPr>
          <t xml:space="preserve">Go to Worksheet 3 "Fertilizer Cost" for input
</t>
        </r>
      </text>
    </comment>
    <comment ref="B24" authorId="0">
      <text>
        <r>
          <rPr>
            <b/>
            <sz val="9"/>
            <rFont val="Tahoma"/>
            <family val="0"/>
          </rPr>
          <t>Go to Worksheet 6 "Over wintering Cost" for input</t>
        </r>
      </text>
    </comment>
    <comment ref="B21" authorId="0">
      <text>
        <r>
          <rPr>
            <b/>
            <sz val="9"/>
            <rFont val="Tahoma"/>
            <family val="0"/>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B20" authorId="0">
      <text>
        <r>
          <rPr>
            <b/>
            <sz val="9"/>
            <rFont val="Tahoma"/>
            <family val="0"/>
          </rPr>
          <t>Go to Worksheet 7 "Labor Cost" for help in estimating these cost</t>
        </r>
      </text>
    </comment>
    <comment ref="B23" authorId="0">
      <text>
        <r>
          <rPr>
            <b/>
            <sz val="9"/>
            <rFont val="Tahoma"/>
            <family val="0"/>
          </rPr>
          <t>Go to Worksheet 7 "Labor Cost" for help in estimating these cost</t>
        </r>
      </text>
    </comment>
    <comment ref="B32" authorId="0">
      <text>
        <r>
          <rPr>
            <b/>
            <sz val="9"/>
            <rFont val="Tahoma"/>
            <family val="0"/>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B77" authorId="0">
      <text>
        <r>
          <rPr>
            <b/>
            <sz val="9"/>
            <rFont val="Tahoma"/>
            <family val="0"/>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text>
        <r>
          <rPr>
            <b/>
            <sz val="9"/>
            <rFont val="Tahoma"/>
            <family val="0"/>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text>
        <r>
          <rPr>
            <b/>
            <sz val="9"/>
            <rFont val="Tahoma"/>
            <family val="0"/>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text>
        <r>
          <rPr>
            <b/>
            <sz val="9"/>
            <rFont val="Tahoma"/>
            <family val="0"/>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4" authorId="0">
      <text>
        <r>
          <rPr>
            <b/>
            <sz val="9"/>
            <rFont val="Tahoma"/>
            <family val="0"/>
          </rPr>
          <t>Note 1: Inventory Carrying Cost is Calculated from Day 1</t>
        </r>
        <r>
          <rPr>
            <sz val="9"/>
            <rFont val="Tahoma"/>
            <family val="0"/>
          </rPr>
          <t xml:space="preserve">
</t>
        </r>
      </text>
    </comment>
    <comment ref="C15" authorId="0">
      <text>
        <r>
          <rPr>
            <b/>
            <sz val="9"/>
            <rFont val="Tahoma"/>
            <family val="0"/>
          </rPr>
          <t>Note 1: Inventory Carrying Cost is Calculated from Day 1</t>
        </r>
        <r>
          <rPr>
            <sz val="9"/>
            <rFont val="Tahoma"/>
            <family val="0"/>
          </rPr>
          <t xml:space="preserve">
</t>
        </r>
      </text>
    </comment>
    <comment ref="C16" authorId="0">
      <text>
        <r>
          <rPr>
            <b/>
            <sz val="9"/>
            <rFont val="Tahoma"/>
            <family val="0"/>
          </rPr>
          <t>Note 1: Inventory Carrying Cost is Calculated from Day 1</t>
        </r>
        <r>
          <rPr>
            <sz val="9"/>
            <rFont val="Tahoma"/>
            <family val="0"/>
          </rPr>
          <t xml:space="preserve">
</t>
        </r>
      </text>
    </comment>
    <comment ref="C17" authorId="0">
      <text>
        <r>
          <rPr>
            <b/>
            <sz val="9"/>
            <rFont val="Tahoma"/>
            <family val="0"/>
          </rPr>
          <t>Note 1: Inventory Carrying Cost is Calculated from Day 1</t>
        </r>
        <r>
          <rPr>
            <sz val="9"/>
            <rFont val="Tahoma"/>
            <family val="0"/>
          </rPr>
          <t xml:space="preserve">
</t>
        </r>
      </text>
    </comment>
    <comment ref="C20" authorId="0">
      <text>
        <r>
          <rPr>
            <b/>
            <sz val="9"/>
            <rFont val="Tahoma"/>
            <family val="0"/>
          </rPr>
          <t>Note 1: Inventory Carrying Cost is Calculated from Day 1</t>
        </r>
        <r>
          <rPr>
            <sz val="9"/>
            <rFont val="Tahoma"/>
            <family val="0"/>
          </rPr>
          <t xml:space="preserve">
</t>
        </r>
      </text>
    </comment>
    <comment ref="C23" authorId="0">
      <text>
        <r>
          <rPr>
            <b/>
            <sz val="9"/>
            <rFont val="Tahoma"/>
            <family val="0"/>
          </rPr>
          <t>Note 3: No Inventory Carrying Cost</t>
        </r>
        <r>
          <rPr>
            <sz val="9"/>
            <rFont val="Tahoma"/>
            <family val="0"/>
          </rPr>
          <t xml:space="preserve">
</t>
        </r>
      </text>
    </comment>
    <comment ref="C25" authorId="0">
      <text>
        <r>
          <rPr>
            <b/>
            <sz val="9"/>
            <rFont val="Tahoma"/>
            <family val="0"/>
          </rPr>
          <t>Note 3: No Inventory Carrying Cost</t>
        </r>
        <r>
          <rPr>
            <sz val="9"/>
            <rFont val="Tahoma"/>
            <family val="0"/>
          </rPr>
          <t xml:space="preserve">
</t>
        </r>
      </text>
    </comment>
    <comment ref="C1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9"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2"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4"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6"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7"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06"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C62"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F43" authorId="0">
      <text>
        <r>
          <rPr>
            <b/>
            <sz val="9"/>
            <rFont val="Tahoma"/>
            <family val="0"/>
          </rPr>
          <t>Use this comparison to evaluate the enterprise budgets. Do they seem reasonable considering the expenses used to create the income statement from the prior year?</t>
        </r>
      </text>
    </comment>
  </commentList>
</comments>
</file>

<file path=xl/sharedStrings.xml><?xml version="1.0" encoding="utf-8"?>
<sst xmlns="http://schemas.openxmlformats.org/spreadsheetml/2006/main" count="1994" uniqueCount="631">
  <si>
    <t>Pesticide Name</t>
  </si>
  <si>
    <t>Pesticide Name</t>
  </si>
  <si>
    <t>Enter 77</t>
  </si>
  <si>
    <t>Enter 78</t>
  </si>
  <si>
    <t>Enter 79</t>
  </si>
  <si>
    <t>Enter 80</t>
  </si>
  <si>
    <t>Enter 81</t>
  </si>
  <si>
    <t>Enter 82</t>
  </si>
  <si>
    <t>Enter 83</t>
  </si>
  <si>
    <t>Enter 84</t>
  </si>
  <si>
    <t>Enter 85</t>
  </si>
  <si>
    <t>Enter 86</t>
  </si>
  <si>
    <t>Enter 87</t>
  </si>
  <si>
    <t>Enter 88</t>
  </si>
  <si>
    <t>Enter 89</t>
  </si>
  <si>
    <t>Enter 90</t>
  </si>
  <si>
    <t>Enter 91</t>
  </si>
  <si>
    <t>Enter 92</t>
  </si>
  <si>
    <t>Enter 93</t>
  </si>
  <si>
    <t>Enter 94</t>
  </si>
  <si>
    <t>Enter 95</t>
  </si>
  <si>
    <t>Enter 96</t>
  </si>
  <si>
    <t>Enter 97</t>
  </si>
  <si>
    <t>Enter 98</t>
  </si>
  <si>
    <t>Enter 99</t>
  </si>
  <si>
    <t>Enter 100</t>
  </si>
  <si>
    <t>Ent 26</t>
  </si>
  <si>
    <t>Ent 27</t>
  </si>
  <si>
    <t>Ent 28</t>
  </si>
  <si>
    <t>Ent 29</t>
  </si>
  <si>
    <t>Ent 30</t>
  </si>
  <si>
    <t>Ent 31</t>
  </si>
  <si>
    <t>Ent 32</t>
  </si>
  <si>
    <t>Ent 33</t>
  </si>
  <si>
    <t>Ent 34</t>
  </si>
  <si>
    <t>Ent 35</t>
  </si>
  <si>
    <t>Ent 36</t>
  </si>
  <si>
    <t>Ent 37</t>
  </si>
  <si>
    <t>Ent 38</t>
  </si>
  <si>
    <t>Ent 39</t>
  </si>
  <si>
    <t>Ent 40</t>
  </si>
  <si>
    <t>Ent 41</t>
  </si>
  <si>
    <t>Ent 42</t>
  </si>
  <si>
    <t>Ent 43</t>
  </si>
  <si>
    <t>Ent 44</t>
  </si>
  <si>
    <t>Ent 45</t>
  </si>
  <si>
    <t>Ent 46</t>
  </si>
  <si>
    <t>Ent 47</t>
  </si>
  <si>
    <t>Ent 48</t>
  </si>
  <si>
    <t>Ent 49</t>
  </si>
  <si>
    <t>Ent 50</t>
  </si>
  <si>
    <t>Ent 51</t>
  </si>
  <si>
    <t>Ent 52</t>
  </si>
  <si>
    <t>Ent 53</t>
  </si>
  <si>
    <t>Ent 54</t>
  </si>
  <si>
    <t>Ent 55</t>
  </si>
  <si>
    <t>Ent 56</t>
  </si>
  <si>
    <t>Ent 57</t>
  </si>
  <si>
    <t>Ent 58</t>
  </si>
  <si>
    <t>Ent 59</t>
  </si>
  <si>
    <t>Ent 60</t>
  </si>
  <si>
    <t>Ent 61</t>
  </si>
  <si>
    <t>Ent 62</t>
  </si>
  <si>
    <t>Ent 63</t>
  </si>
  <si>
    <t>Ent 64</t>
  </si>
  <si>
    <t>Ent 65</t>
  </si>
  <si>
    <t>Ent 66</t>
  </si>
  <si>
    <t>Ent 67</t>
  </si>
  <si>
    <t>Ent 68</t>
  </si>
  <si>
    <t>Ent 69</t>
  </si>
  <si>
    <t>Ent 70</t>
  </si>
  <si>
    <t>Ent 71</t>
  </si>
  <si>
    <t>Ent 72</t>
  </si>
  <si>
    <t>Ent 73</t>
  </si>
  <si>
    <t>Ent 74</t>
  </si>
  <si>
    <t>Ent 75</t>
  </si>
  <si>
    <t>Ent 76</t>
  </si>
  <si>
    <t>Ent 77</t>
  </si>
  <si>
    <t>Ent 78</t>
  </si>
  <si>
    <t>Ent 79</t>
  </si>
  <si>
    <t>Ent 80</t>
  </si>
  <si>
    <t>Ent 81</t>
  </si>
  <si>
    <t>Ent 82</t>
  </si>
  <si>
    <t>Ent 83</t>
  </si>
  <si>
    <t>Ent 84</t>
  </si>
  <si>
    <t>Ent 85</t>
  </si>
  <si>
    <t>Ent 86</t>
  </si>
  <si>
    <t>Ent 87</t>
  </si>
  <si>
    <t>Ent 88</t>
  </si>
  <si>
    <t>Ent 89</t>
  </si>
  <si>
    <t>Ent 90</t>
  </si>
  <si>
    <t>Ent 91</t>
  </si>
  <si>
    <t>Ent 92</t>
  </si>
  <si>
    <t>Ent 93</t>
  </si>
  <si>
    <t>Ent 94</t>
  </si>
  <si>
    <t>Ent 95</t>
  </si>
  <si>
    <t>Ent 96</t>
  </si>
  <si>
    <t>Ent 97</t>
  </si>
  <si>
    <t>Ent 98</t>
  </si>
  <si>
    <t>Ent 99</t>
  </si>
  <si>
    <t>Ent 100</t>
  </si>
  <si>
    <t>Ent 1</t>
  </si>
  <si>
    <t>Ent 2</t>
  </si>
  <si>
    <t>Dr. Bridget Behe, Professor, MSU Dept. of Horticulture</t>
  </si>
  <si>
    <t>dudek@msu.edu</t>
  </si>
  <si>
    <t>Version 3.2.09</t>
  </si>
  <si>
    <t>Nursery Cost of Production Calculator For Up to 100 Enterprises</t>
  </si>
  <si>
    <t>Enter 26</t>
  </si>
  <si>
    <t>Enter 27</t>
  </si>
  <si>
    <t>Enter 28</t>
  </si>
  <si>
    <t>Enter 29</t>
  </si>
  <si>
    <t>Enter 30</t>
  </si>
  <si>
    <t>Enter 31</t>
  </si>
  <si>
    <t>Enter 32</t>
  </si>
  <si>
    <t>Enter 33</t>
  </si>
  <si>
    <t>Enter 34</t>
  </si>
  <si>
    <t>Enter 35</t>
  </si>
  <si>
    <t>Enter 36</t>
  </si>
  <si>
    <t>Enter 37</t>
  </si>
  <si>
    <t>Enter 38</t>
  </si>
  <si>
    <t>Enter 39</t>
  </si>
  <si>
    <t>Enter 40</t>
  </si>
  <si>
    <t>Enter 41</t>
  </si>
  <si>
    <t>Enter 42</t>
  </si>
  <si>
    <t>Enter 43</t>
  </si>
  <si>
    <t>Enter 44</t>
  </si>
  <si>
    <t>Enter 45</t>
  </si>
  <si>
    <t>Enter 46</t>
  </si>
  <si>
    <t>Enter 47</t>
  </si>
  <si>
    <t>Enter 48</t>
  </si>
  <si>
    <t>Enter 49</t>
  </si>
  <si>
    <t>Enter 50</t>
  </si>
  <si>
    <t>Enter 51</t>
  </si>
  <si>
    <t>Enter 52</t>
  </si>
  <si>
    <t>Enter 53</t>
  </si>
  <si>
    <t>Enter 54</t>
  </si>
  <si>
    <t>Enter 55</t>
  </si>
  <si>
    <t>Enter 56</t>
  </si>
  <si>
    <t>Enter 57</t>
  </si>
  <si>
    <t>Enter 58</t>
  </si>
  <si>
    <t>Enter 59</t>
  </si>
  <si>
    <t>Enter 60</t>
  </si>
  <si>
    <t>Enter 61</t>
  </si>
  <si>
    <t>Enter 62</t>
  </si>
  <si>
    <t>Enter 63</t>
  </si>
  <si>
    <t>Enter 64</t>
  </si>
  <si>
    <t>Enter 65</t>
  </si>
  <si>
    <t>Enter 66</t>
  </si>
  <si>
    <t>Enter 67</t>
  </si>
  <si>
    <t>Enter 68</t>
  </si>
  <si>
    <t>Enter 69</t>
  </si>
  <si>
    <t>Enter 70</t>
  </si>
  <si>
    <t>Enter 71</t>
  </si>
  <si>
    <t>Enter 72</t>
  </si>
  <si>
    <t>Enter 73</t>
  </si>
  <si>
    <t>Enter 74</t>
  </si>
  <si>
    <t>Enter 75</t>
  </si>
  <si>
    <t>Enter 76</t>
  </si>
  <si>
    <t>Percent of acre available for production</t>
  </si>
  <si>
    <t>Actual Number of Plants Sold</t>
  </si>
  <si>
    <t>Number of planted sold</t>
  </si>
  <si>
    <t>Estimated Number of Units Sold</t>
  </si>
  <si>
    <t>Up to 100 different  enterprises can be simultaneously analyzed.</t>
  </si>
  <si>
    <t>Enterprise 26</t>
  </si>
  <si>
    <t>Enterprise 27</t>
  </si>
  <si>
    <t>Enterprise 28</t>
  </si>
  <si>
    <t>Enterprise 29</t>
  </si>
  <si>
    <t>Enterprise 30</t>
  </si>
  <si>
    <t>Enterprise 31</t>
  </si>
  <si>
    <t>Enterprise 32</t>
  </si>
  <si>
    <t>Enterprise 33</t>
  </si>
  <si>
    <t>Enterprise 34</t>
  </si>
  <si>
    <t>Enterprise 35</t>
  </si>
  <si>
    <t>Enterprise 36</t>
  </si>
  <si>
    <t>Enterprise 37</t>
  </si>
  <si>
    <t>Enterprise 38</t>
  </si>
  <si>
    <t>Enterprise 39</t>
  </si>
  <si>
    <t>Enterprise 40</t>
  </si>
  <si>
    <t>Enterprise 41</t>
  </si>
  <si>
    <t>Enterprise 42</t>
  </si>
  <si>
    <t>Enterprise 43</t>
  </si>
  <si>
    <t>Enterprise 44</t>
  </si>
  <si>
    <t>Enterprise 45</t>
  </si>
  <si>
    <t>Enterprise 46</t>
  </si>
  <si>
    <t>Enterprise 47</t>
  </si>
  <si>
    <t>Enterprise 48</t>
  </si>
  <si>
    <t>Enterprise 49</t>
  </si>
  <si>
    <t>Enterprise 50</t>
  </si>
  <si>
    <t>Enterprise 51</t>
  </si>
  <si>
    <t>Enterprise 52</t>
  </si>
  <si>
    <t>Enterprise 53</t>
  </si>
  <si>
    <t>Enterprise 54</t>
  </si>
  <si>
    <t>Enterprise 55</t>
  </si>
  <si>
    <t>Enterprise 56</t>
  </si>
  <si>
    <t>Enterprise 57</t>
  </si>
  <si>
    <t>Enterprise 58</t>
  </si>
  <si>
    <t>Enterprise 59</t>
  </si>
  <si>
    <t>Enterprise 60</t>
  </si>
  <si>
    <t>Enterprise 61</t>
  </si>
  <si>
    <t>Enterprise 62</t>
  </si>
  <si>
    <t>Enterprise 63</t>
  </si>
  <si>
    <t>Enterprise 64</t>
  </si>
  <si>
    <t>Enterprise 65</t>
  </si>
  <si>
    <t>Enterprise 66</t>
  </si>
  <si>
    <t>Enterprise 67</t>
  </si>
  <si>
    <t>Enterprise 68</t>
  </si>
  <si>
    <t>Enterprise 69</t>
  </si>
  <si>
    <t>Enterprise 70</t>
  </si>
  <si>
    <t>Enterprise 71</t>
  </si>
  <si>
    <t>Enterprise 72</t>
  </si>
  <si>
    <t>Enterprise 73</t>
  </si>
  <si>
    <t>Enterprise 74</t>
  </si>
  <si>
    <t>Enterprise 75</t>
  </si>
  <si>
    <t>Enterprise 76</t>
  </si>
  <si>
    <t>Enterprise 77</t>
  </si>
  <si>
    <t>Enterprise 78</t>
  </si>
  <si>
    <t>Enterprise 79</t>
  </si>
  <si>
    <t>Enterprise 80</t>
  </si>
  <si>
    <t>Enterprise 81</t>
  </si>
  <si>
    <t>Enterprise 82</t>
  </si>
  <si>
    <t>Enterprise 83</t>
  </si>
  <si>
    <t>Enterprise 84</t>
  </si>
  <si>
    <t>Enterprise 85</t>
  </si>
  <si>
    <t>Enterprise 86</t>
  </si>
  <si>
    <t>Enterprise 87</t>
  </si>
  <si>
    <t>Enterprise 88</t>
  </si>
  <si>
    <t>Enterprise 89</t>
  </si>
  <si>
    <t>Enterprise 90</t>
  </si>
  <si>
    <t>Enterprise 91</t>
  </si>
  <si>
    <t>Enterprise 92</t>
  </si>
  <si>
    <t>Enterprise 93</t>
  </si>
  <si>
    <t>Enterprise 94</t>
  </si>
  <si>
    <t>Enterprise 95</t>
  </si>
  <si>
    <t>Enterprise 96</t>
  </si>
  <si>
    <t>Enterprise 97</t>
  </si>
  <si>
    <t>Enterprise 98</t>
  </si>
  <si>
    <t>Enterprise 99</t>
  </si>
  <si>
    <t>Enterprise 100</t>
  </si>
  <si>
    <t>Total Economic Cost Per Plant Sold</t>
  </si>
  <si>
    <t xml:space="preserve">commodity at your economic cost would provide the returns to unpaid </t>
  </si>
  <si>
    <t>Fertilizer cost/ cubic yard IF INCORPORATE</t>
  </si>
  <si>
    <t>Table 3. Fertilizer Cost per Unit of Production- do not include cost for fertilizer incorporated with substrate, use Substrate worksheet 5.</t>
  </si>
  <si>
    <t>Average Spacing in Row (ft) per Unit (center to center)</t>
  </si>
  <si>
    <t>Average Spacing Between Rows (ft) per Unit (center to center)</t>
  </si>
  <si>
    <t>Pounds fertilizer incorporated per cubic yard</t>
  </si>
  <si>
    <t>Fertilizer cost per pound</t>
  </si>
  <si>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</si>
  <si>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</si>
  <si>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</si>
  <si>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</si>
  <si>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</si>
  <si>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</si>
  <si>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</si>
  <si>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</si>
  <si>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</si>
  <si>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</si>
  <si>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</si>
  <si>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</si>
  <si>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</si>
  <si>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</si>
  <si>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</si>
  <si>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</si>
  <si>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</si>
  <si>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</si>
  <si>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</si>
  <si>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</si>
  <si>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</si>
  <si>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</si>
  <si>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</si>
  <si>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</si>
  <si>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</si>
  <si>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</si>
  <si>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</si>
  <si>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</si>
  <si>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</si>
  <si>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</si>
  <si>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</si>
  <si>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Bulk pesticide cost</t>
  </si>
  <si>
    <t>Income Item</t>
  </si>
  <si>
    <t>Total Pesticide Cost/unit</t>
  </si>
  <si>
    <t>Cost/unit</t>
  </si>
  <si>
    <t>Substrate cost/unit</t>
  </si>
  <si>
    <t>Amount (pounds, ounces, etc) in bulk container</t>
  </si>
  <si>
    <t>Units/acre</t>
  </si>
  <si>
    <t>Meet Cash Flow Demands per Unit</t>
  </si>
  <si>
    <t>Column 2  (+)</t>
  </si>
  <si>
    <t>Column 3  (=)</t>
  </si>
  <si>
    <t>(A)</t>
  </si>
  <si>
    <t>Estimated Sale  Date</t>
  </si>
  <si>
    <t>Square feet covered</t>
  </si>
  <si>
    <t>Protection type</t>
  </si>
  <si>
    <t>Life-time of material (years)</t>
  </si>
  <si>
    <t>Total Acres Used in Production</t>
  </si>
  <si>
    <t>Column 1  (-)</t>
  </si>
  <si>
    <t>Total Economic Overhead Cost per Unit sold</t>
  </si>
  <si>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</si>
  <si>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</si>
  <si>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</si>
  <si>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</si>
  <si>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</si>
  <si>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</si>
  <si>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</si>
  <si>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</si>
  <si>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</si>
  <si>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</si>
  <si>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</si>
  <si>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</si>
  <si>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</si>
  <si>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</si>
  <si>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</si>
  <si>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</si>
  <si>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</si>
  <si>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</si>
  <si>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</si>
  <si>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</si>
  <si>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</si>
  <si>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</si>
  <si>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</si>
  <si>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</si>
  <si>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</si>
  <si>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</si>
  <si>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</si>
  <si>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</si>
  <si>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</si>
  <si>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</si>
  <si>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</si>
  <si>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</si>
  <si>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</si>
  <si>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</si>
  <si>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</si>
  <si>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Total Nursery Acres Needed</t>
  </si>
  <si>
    <t>Units Planted for Each Crop Enterprise Annually</t>
  </si>
  <si>
    <t>Weighting Factor</t>
  </si>
  <si>
    <t>Maintain Net Worth per Plant Sold</t>
  </si>
  <si>
    <t>Meet Cash Flow Demands per Plant Sold</t>
  </si>
  <si>
    <t>Planting Labor</t>
  </si>
  <si>
    <t># people in crew</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</si>
  <si>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</si>
  <si>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</si>
  <si>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</si>
  <si>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</si>
  <si>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</si>
  <si>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</si>
  <si>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</si>
  <si>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</si>
  <si>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</si>
  <si>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</si>
  <si>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</si>
  <si>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</si>
  <si>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</si>
  <si>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</si>
  <si>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</si>
  <si>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</si>
  <si>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</si>
  <si>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</si>
  <si>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</si>
  <si>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</si>
  <si>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</si>
  <si>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</si>
  <si>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</si>
  <si>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</si>
  <si>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</si>
  <si>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</si>
  <si>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Amount (pounds, kg, etc) in bulk container</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</si>
  <si>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</si>
  <si>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</si>
  <si>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</si>
  <si>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</si>
  <si>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</si>
  <si>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</si>
  <si>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</si>
  <si>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</si>
  <si>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</si>
  <si>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Amount applied/acre</t>
  </si>
  <si>
    <t>Unit (must be same as column D)</t>
  </si>
  <si>
    <t>Unit (lbs, oz, etc)</t>
  </si>
  <si>
    <t>Estimated % of crop survived and sold</t>
  </si>
  <si>
    <t>Increase in Net Worth per Plant</t>
  </si>
  <si>
    <t>Net Worth Increase for Farm</t>
  </si>
  <si>
    <t>Cash Surplus or Deficit per Plant sold</t>
  </si>
  <si>
    <t>Cash Surplus or Deficit for Farm</t>
  </si>
  <si>
    <t>Cash Surplus or Deficit for Enterprise</t>
  </si>
  <si>
    <t>Sale Price Needed to meet Profit Goal with Percentage of Estimated Sales</t>
  </si>
  <si>
    <t>Plants per Unit of Production</t>
  </si>
  <si>
    <t>Estimated Gross Income per Unit of Production</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</si>
  <si>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</si>
  <si>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</si>
  <si>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</si>
  <si>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</si>
  <si>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</si>
  <si>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</si>
  <si>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</si>
  <si>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</si>
  <si>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</si>
  <si>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</si>
  <si>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</si>
  <si>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</si>
  <si>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</si>
  <si>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</si>
  <si>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</si>
  <si>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</si>
  <si>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</si>
  <si>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 xml:space="preserve">1. Accounting Costs of Production is the summation of direct </t>
  </si>
  <si>
    <t>2. Economic Costs is the summation of total accounting costs plus</t>
  </si>
  <si>
    <t>Container Size/Final Grade</t>
  </si>
  <si>
    <t xml:space="preserve"> Containers</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</si>
  <si>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</si>
  <si>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</si>
  <si>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</si>
  <si>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</si>
  <si>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</si>
  <si>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</si>
  <si>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</si>
  <si>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</si>
  <si>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NET BUSINESS INCOME   A-B=C</t>
  </si>
  <si>
    <r>
      <t>Crop Prices and Crop Revenues Required to Meet Cash Flow Demands</t>
    </r>
    <r>
      <rPr>
        <b/>
        <sz val="12"/>
        <rFont val="Arial"/>
        <family val="2"/>
      </rPr>
      <t xml:space="preserve">  </t>
    </r>
    <r>
      <rPr>
        <sz val="12"/>
        <rFont val="Arial"/>
        <family val="2"/>
      </rPr>
      <t xml:space="preserve">    </t>
    </r>
  </si>
  <si>
    <t>Number of Applications per production Cycle</t>
  </si>
  <si>
    <t>Combined Total  Pesticides</t>
  </si>
  <si>
    <t>Container volume (Cubic yards)*</t>
  </si>
  <si>
    <t>Substrate cost/cubic yard</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</si>
  <si>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</si>
  <si>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</si>
  <si>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</si>
  <si>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</si>
  <si>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</si>
  <si>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</si>
  <si>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</si>
  <si>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</si>
  <si>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</si>
  <si>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</si>
  <si>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</si>
  <si>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</si>
  <si>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</si>
  <si>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</si>
  <si>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</si>
  <si>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</si>
  <si>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</si>
  <si>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</si>
  <si>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</si>
  <si>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</si>
  <si>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</si>
  <si>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</si>
  <si>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</si>
  <si>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</si>
  <si>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</si>
  <si>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</si>
  <si>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</si>
  <si>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</si>
  <si>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</si>
  <si>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</si>
  <si>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</si>
  <si>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</si>
  <si>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</si>
  <si>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</si>
  <si>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</si>
  <si>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</si>
  <si>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</si>
  <si>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</si>
  <si>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</si>
  <si>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</si>
  <si>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</si>
  <si>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</si>
  <si>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</si>
  <si>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</si>
  <si>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</si>
  <si>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</si>
  <si>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</si>
  <si>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</si>
  <si>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</si>
  <si>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</si>
  <si>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</si>
  <si>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</si>
  <si>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</si>
  <si>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</si>
  <si>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</si>
  <si>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</si>
  <si>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</si>
  <si>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</si>
  <si>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</si>
  <si>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</si>
  <si>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</si>
  <si>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</si>
  <si>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</si>
  <si>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</si>
  <si>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</si>
  <si>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</si>
  <si>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</si>
  <si>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</si>
  <si>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</si>
  <si>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</si>
  <si>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</si>
  <si>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</si>
  <si>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</si>
  <si>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</si>
  <si>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</si>
  <si>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</si>
  <si>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</si>
  <si>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</si>
  <si>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</si>
  <si>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</si>
  <si>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</si>
  <si>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</si>
  <si>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</si>
  <si>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</si>
  <si>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Total Sales or Income</t>
  </si>
  <si>
    <t xml:space="preserve">In-Direct or Overhead Cost         </t>
  </si>
  <si>
    <r>
      <t xml:space="preserve">Profit Goal </t>
    </r>
    <r>
      <rPr>
        <b/>
        <u val="single"/>
        <sz val="10"/>
        <rFont val="Arial"/>
        <family val="2"/>
      </rPr>
      <t>(Profit above Economic Cost of Production)</t>
    </r>
  </si>
  <si>
    <t>Weighting Factor Percentage of Total</t>
  </si>
  <si>
    <t>Anticipated Selling Price per Plant</t>
  </si>
  <si>
    <t>Economic Profit per Plant Sold</t>
  </si>
  <si>
    <t>costs associated with the crop, its share of the Business</t>
  </si>
  <si>
    <t>required after receipt of other Business income; e.g.</t>
  </si>
  <si>
    <t>replacement and growth of the Business infrastructure</t>
  </si>
  <si>
    <t>Unit of production container, plug tray, B&amp;B, etc)</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</si>
  <si>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</si>
  <si>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</si>
  <si>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</si>
  <si>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</si>
  <si>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</si>
  <si>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</si>
  <si>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</si>
  <si>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</si>
  <si>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</si>
  <si>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</si>
  <si>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 xml:space="preserve">  You need to manually enter for each enterprise in the Table 8 "Cost of Production"</t>
  </si>
  <si>
    <t xml:space="preserve">Annual Business EXPENSES  </t>
  </si>
  <si>
    <t xml:space="preserve"> * Fuel</t>
  </si>
  <si>
    <t>a. Other Overhead</t>
  </si>
  <si>
    <t>b.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</si>
  <si>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</si>
  <si>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</si>
  <si>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</si>
  <si>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</si>
  <si>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</si>
  <si>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</si>
  <si>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</si>
  <si>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Income Statement</t>
  </si>
  <si>
    <t>Difference</t>
  </si>
  <si>
    <t>Percentage</t>
  </si>
  <si>
    <t>Totals</t>
  </si>
  <si>
    <t>Comparison of Direct Cost from Income Statement to Enterprise Direct Cost</t>
  </si>
  <si>
    <t>Table 4. Total Pesticide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</si>
  <si>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</si>
  <si>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</si>
  <si>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</si>
  <si>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</si>
  <si>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</si>
  <si>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</si>
  <si>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</si>
  <si>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</si>
  <si>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</si>
  <si>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</si>
  <si>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</si>
  <si>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</si>
  <si>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Total Direct cost per unit sold</t>
  </si>
  <si>
    <t>Total overhead cost are captured from the income statement of the most current completed fiscal year.</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</si>
  <si>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</si>
  <si>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</si>
  <si>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</si>
  <si>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</si>
  <si>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</si>
  <si>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</si>
  <si>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</si>
  <si>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</si>
  <si>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</si>
  <si>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</si>
  <si>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</si>
  <si>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</si>
  <si>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</si>
  <si>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</si>
  <si>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</si>
  <si>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</si>
  <si>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</si>
  <si>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</si>
  <si>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</si>
  <si>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Information helpful to utilize the 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</si>
  <si>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</si>
  <si>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</si>
  <si>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</si>
  <si>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</si>
  <si>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</si>
  <si>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</si>
  <si>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</si>
  <si>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</si>
  <si>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</si>
  <si>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</si>
  <si>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</si>
  <si>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</si>
  <si>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</si>
  <si>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</si>
  <si>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Annual Cost</t>
  </si>
  <si>
    <t>OVERHEAD COSTS for Business</t>
  </si>
  <si>
    <t>required after receipt of other Business income;e.g. fixed</t>
  </si>
  <si>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</si>
  <si>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</si>
  <si>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</si>
  <si>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</si>
  <si>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</si>
  <si>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</si>
  <si>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</si>
  <si>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</si>
  <si>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</si>
  <si>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</si>
  <si>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</si>
  <si>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</si>
  <si>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Email Addresses</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</si>
  <si>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</si>
  <si>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</si>
  <si>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</si>
  <si>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</si>
  <si>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</si>
  <si>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</si>
  <si>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</si>
  <si>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"In-Direct" are cost that tend not to change as units of production change.</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</si>
  <si>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</si>
  <si>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</si>
  <si>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</si>
  <si>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</si>
  <si>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</si>
  <si>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</si>
  <si>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</si>
  <si>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</si>
  <si>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</si>
  <si>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</si>
  <si>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</si>
  <si>
    <t>Meet Cash Flow Demands per plant sold</t>
  </si>
  <si>
    <t>Total Economic Cost per plant sold</t>
  </si>
  <si>
    <t>Total "Economic Cost" per plant sold</t>
  </si>
  <si>
    <t>Tom Dudek, District Horticulture and Marketing Educator, MSU Extension</t>
  </si>
  <si>
    <t>Table 6. Over Wintering Direct Cost</t>
  </si>
  <si>
    <t xml:space="preserve">Of course, major assumptions are made that the business overhead is relatively the same as that competed business year.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</si>
</sst>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_);[Red]\(&quot;$&quot;#,##0.0\)"/>
    <numFmt numFmtId="169" formatCode="&quot;$&quot;#,##0.000_);[Red]\(&quot;$&quot;#,##0.000\)"/>
    <numFmt numFmtId="170" formatCode="&quot;$&quot;#,##0.0000"/>
    <numFmt numFmtId="171" formatCode="0.0"/>
    <numFmt numFmtId="172" formatCode="0.000"/>
    <numFmt numFmtId="173" formatCode="0.0000"/>
    <numFmt numFmtId="174" formatCode="0.0%"/>
    <numFmt numFmtId="175" formatCode="_(* #,##0.0_);_(* \(#,##0.0\);_(* &quot;-&quot;??_);_(@_)"/>
    <numFmt numFmtId="176" formatCode="_(* #,##0_);_(* \(#,##0\);_(* &quot;-&quot;??_);_(@_)"/>
    <numFmt numFmtId="177" formatCode="0.00000"/>
    <numFmt numFmtId="178" formatCode="0.000000"/>
    <numFmt numFmtId="179" formatCode="_(* #,##0.000_);_(* \(#,##0.000\);_(* &quot;-&quot;??_);_(@_)"/>
    <numFmt numFmtId="180" formatCode="_(* #,##0.0000_);_(* \(#,##0.0000\);_(* &quot;-&quot;??_);_(@_)"/>
    <numFmt numFmtId="181" formatCode="&quot;$&quot;#,##0.0000_);[Red]\(&quot;$&quot;#,##0.0000\)"/>
    <numFmt numFmtId="182" formatCode="[$-409]dddd\,\ mmmm\ dd\,\ yyyy"/>
    <numFmt numFmtId="183" formatCode="[$-409]d\-mmm\-yy;@"/>
    <numFmt numFmtId="184" formatCode="mmm\-yyyy"/>
    <numFmt numFmtId="185" formatCode="_(* #,##0.00000_);_(* \(#,##0.00000\);_(* &quot;-&quot;??_);_(@_)"/>
    <numFmt numFmtId="186" formatCode="_(&quot;$&quot;* #,##0.0_);_(&quot;$&quot;* \(#,##0.0\);_(&quot;$&quot;* &quot;-&quot;??_);_(@_)"/>
    <numFmt numFmtId="187" formatCode="_(&quot;$&quot;* #,##0_);_(&quot;$&quot;* \(#,##0\);_(&quot;$&quot;* &quot;-&quot;??_);_(@_)"/>
    <numFmt numFmtId="188" formatCode="&quot;$&quot;#,##0.0"/>
    <numFmt numFmtId="189" formatCode="&quot;$&quot;#,##0"/>
    <numFmt numFmtId="190" formatCode="#,##0.0_);[Red]\(#,##0.0\)"/>
    <numFmt numFmtId="191" formatCode="m/d/yy;@"/>
    <numFmt numFmtId="192" formatCode="m/d/yyyy;@"/>
    <numFmt numFmtId="193" formatCode="0.000%"/>
    <numFmt numFmtId="194" formatCode="_(* #,##0.0_);_(* \(#,##0.0\);_(* &quot;-&quot;?_);_(@_)"/>
    <numFmt numFmtId="195" formatCode="_(* #,##0.000000000000000_);_(* \(#,##0.000000000000000\);_(* &quot;-&quot;???????????????_);_(@_)"/>
    <numFmt numFmtId="196" formatCode="0.000000000"/>
    <numFmt numFmtId="197" formatCode="0.0000000000"/>
    <numFmt numFmtId="198" formatCode="0.00000000"/>
    <numFmt numFmtId="199" formatCode="0.0000000"/>
    <numFmt numFmtId="200" formatCode="0.00000000000"/>
    <numFmt numFmtId="201" formatCode="&quot;$&quot;#,##0.000"/>
    <numFmt numFmtId="202" formatCode="0.0000%"/>
    <numFmt numFmtId="203" formatCode="_(* #,##0.0000_);_(* \(#,##0.0000\);_(* &quot;-&quot;????_);_(@_)"/>
    <numFmt numFmtId="204" formatCode="#,##0.0"/>
    <numFmt numFmtId="205" formatCode="#,##0.000"/>
    <numFmt numFmtId="206" formatCode="#,##0.0000"/>
    <numFmt numFmtId="207" formatCode="_(&quot;$&quot;* #,##0.000_);_(&quot;$&quot;* \(#,##0.000\);_(&quot;$&quot;* &quot;-&quot;??_);_(@_)"/>
    <numFmt numFmtId="208" formatCode="_(&quot;$&quot;* #,##0.0000_);_(&quot;$&quot;* \(#,##0.0000\);_(&quot;$&quot;* &quot;-&quot;??_);_(@_)"/>
    <numFmt numFmtId="209" formatCode="#,##0.00000"/>
    <numFmt numFmtId="210" formatCode="_(&quot;$&quot;* #,##0.0000_);_(&quot;$&quot;* \(#,##0.0000\);_(&quot;$&quot;* &quot;-&quot;????_);_(@_)"/>
    <numFmt numFmtId="211" formatCode="0_);\(0\)"/>
    <numFmt numFmtId="212" formatCode="[$€-2]\ #,##0.00_);[Red]\([$€-2]\ #,##0.00\)"/>
    <numFmt numFmtId="213" formatCode="0.00000%"/>
    <numFmt numFmtId="214" formatCode="0.000000%"/>
    <numFmt numFmtId="215" formatCode="0.0000000%"/>
    <numFmt numFmtId="216" formatCode="0.00000000%"/>
    <numFmt numFmtId="217" formatCode="0.000000000%"/>
    <numFmt numFmtId="218" formatCode="0.000000"/>
    <numFmt numFmtId="219" formatCode="General"/>
    <numFmt numFmtId="220" formatCode="_(&quot;$&quot;* #,##0.00_);_(&quot;$&quot;* \(#,##0.00\);_(&quot;$&quot;* &quot;-&quot;??_);_(@_)"/>
    <numFmt numFmtId="221" formatCode="0.0000"/>
  </numFmts>
  <fonts count="35">
    <font>
      <sz val="10"/>
      <name val="Arial"/>
      <family val="0"/>
    </font>
    <font>
      <b/>
      <sz val="10"/>
      <name val="Arial"/>
      <family val="2"/>
    </font>
    <font>
      <b/>
      <u val="single"/>
      <sz val="11"/>
      <name val="Arial"/>
      <family val="2"/>
    </font>
    <font>
      <b/>
      <sz val="10"/>
      <color indexed="39"/>
      <name val="Arial"/>
      <family val="2"/>
    </font>
    <font>
      <b/>
      <sz val="10"/>
      <color indexed="8"/>
      <name val="Arial"/>
      <family val="2"/>
    </font>
    <font>
      <b/>
      <sz val="10"/>
      <color indexed="12"/>
      <name val="Arial"/>
      <family val="2"/>
    </font>
    <font>
      <b/>
      <u val="single"/>
      <sz val="10"/>
      <name val="Arial"/>
      <family val="2"/>
    </font>
    <font>
      <b/>
      <sz val="11"/>
      <name val="Arial"/>
      <family val="2"/>
    </font>
    <font>
      <sz val="10"/>
      <name val="Courier New"/>
      <family val="3"/>
    </font>
    <font>
      <b/>
      <u val="single"/>
      <sz val="12"/>
      <name val="Arial"/>
      <family val="2"/>
    </font>
    <font>
      <u val="single"/>
      <sz val="10"/>
      <name val="Courier New"/>
      <family val="3"/>
    </font>
    <font>
      <sz val="11"/>
      <name val="Arial"/>
      <family val="2"/>
    </font>
    <font>
      <sz val="12"/>
      <name val="Courier New"/>
      <family val="3"/>
    </font>
    <font>
      <b/>
      <sz val="12"/>
      <name val="Arial"/>
      <family val="2"/>
    </font>
    <font>
      <sz val="8"/>
      <name val="Arial"/>
      <family val="0"/>
    </font>
    <font>
      <u val="single"/>
      <sz val="10"/>
      <color indexed="12"/>
      <name val="Arial"/>
      <family val="0"/>
    </font>
    <font>
      <u val="single"/>
      <sz val="10"/>
      <color indexed="36"/>
      <name val="Arial"/>
      <family val="0"/>
    </font>
    <font>
      <b/>
      <sz val="11"/>
      <color indexed="12"/>
      <name val="Arial"/>
      <family val="2"/>
    </font>
    <font>
      <b/>
      <i/>
      <sz val="10"/>
      <name val="Arial"/>
      <family val="2"/>
    </font>
    <font>
      <sz val="12"/>
      <name val="Arial"/>
      <family val="2"/>
    </font>
    <font>
      <b/>
      <sz val="14"/>
      <name val="Arial"/>
      <family val="2"/>
    </font>
    <font>
      <b/>
      <u val="single"/>
      <sz val="14"/>
      <name val="Arial"/>
      <family val="2"/>
    </font>
    <font>
      <u val="single"/>
      <sz val="14"/>
      <name val="Arial"/>
      <family val="2"/>
    </font>
    <font>
      <sz val="14"/>
      <name val="Arial"/>
      <family val="2"/>
    </font>
    <font>
      <sz val="9"/>
      <name val="Tahoma"/>
      <family val="0"/>
    </font>
    <font>
      <b/>
      <sz val="9"/>
      <name val="Tahoma"/>
      <family val="0"/>
    </font>
    <font>
      <i/>
      <sz val="9"/>
      <name val="Tahoma"/>
      <family val="2"/>
    </font>
    <font>
      <b/>
      <i/>
      <sz val="9"/>
      <name val="Tahoma"/>
      <family val="2"/>
    </font>
    <font>
      <u val="single"/>
      <sz val="10"/>
      <name val="Arial"/>
      <family val="2"/>
    </font>
    <font>
      <i/>
      <sz val="10"/>
      <name val="Arial"/>
      <family val="2"/>
    </font>
    <font>
      <b/>
      <u val="singleAccounting"/>
      <sz val="10"/>
      <name val="Arial"/>
      <family val="2"/>
    </font>
    <font>
      <u val="singleAccounting"/>
      <sz val="10"/>
      <name val="Arial"/>
      <family val="2"/>
    </font>
    <font>
      <b/>
      <sz val="24"/>
      <name val="Arial"/>
      <family val="2"/>
    </font>
    <font>
      <b/>
      <sz val="12"/>
      <name val="Courier New"/>
      <family val="3"/>
    </font>
    <font>
      <b/>
      <sz val="8"/>
      <name val="Arial"/>
      <family val="2"/>
    </font>
  </fonts>
  <fills count="3">
    <fill>
      <patternFill/>
    </fill>
    <fill>
      <patternFill patternType="gray125"/>
    </fill>
    <fill>
      <patternFill patternType="solid">
        <fgColor indexed="42"/>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ck"/>
      <right style="thick"/>
      <top style="thick"/>
      <bottom style="thick"/>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8" fontId="1" fillId="0" borderId="0" xfId="0" applyNumberFormat="1" applyFont="1" applyAlignment="1" applyProtection="1">
      <alignment/>
      <protection/>
    </xf>
    <xf numFmtId="3" fontId="4" fillId="0" borderId="0" xfId="0" applyNumberFormat="1" applyFont="1" applyAlignment="1" applyProtection="1">
      <alignment/>
      <protection/>
    </xf>
    <xf numFmtId="8" fontId="0" fillId="0" borderId="0" xfId="0" applyNumberFormat="1" applyAlignment="1" applyProtection="1">
      <alignment/>
      <protection/>
    </xf>
    <xf numFmtId="3" fontId="1" fillId="0" borderId="0" xfId="0" applyNumberFormat="1" applyFont="1" applyAlignment="1" applyProtection="1">
      <alignment/>
      <protection/>
    </xf>
    <xf numFmtId="164" fontId="1" fillId="0" borderId="0" xfId="0" applyNumberFormat="1" applyFont="1" applyAlignment="1" applyProtection="1">
      <alignment/>
      <protection/>
    </xf>
    <xf numFmtId="164" fontId="1" fillId="0" borderId="0" xfId="0" applyNumberFormat="1" applyFont="1" applyAlignment="1" applyProtection="1" quotePrefix="1">
      <alignment/>
      <protection/>
    </xf>
    <xf numFmtId="0" fontId="6" fillId="0" borderId="0" xfId="0" applyFont="1" applyAlignment="1" applyProtection="1">
      <alignment/>
      <protection/>
    </xf>
    <xf numFmtId="8" fontId="1" fillId="0" borderId="0" xfId="0" applyNumberFormat="1" applyFont="1" applyAlignment="1" applyProtection="1">
      <alignment horizontal="right"/>
      <protection/>
    </xf>
    <xf numFmtId="8" fontId="4" fillId="0" borderId="0" xfId="0" applyNumberFormat="1" applyFont="1" applyAlignment="1" applyProtection="1">
      <alignment horizontal="right"/>
      <protection/>
    </xf>
    <xf numFmtId="164" fontId="7" fillId="0" borderId="0" xfId="0" applyNumberFormat="1" applyFont="1" applyAlignment="1" applyProtection="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justify"/>
    </xf>
    <xf numFmtId="0" fontId="7" fillId="0" borderId="0" xfId="0" applyFont="1" applyAlignment="1">
      <alignment/>
    </xf>
    <xf numFmtId="0" fontId="9" fillId="0" borderId="1" xfId="0" applyFont="1" applyBorder="1" applyAlignment="1">
      <alignment/>
    </xf>
    <xf numFmtId="0" fontId="0" fillId="0" borderId="1" xfId="0" applyBorder="1" applyAlignment="1">
      <alignment/>
    </xf>
    <xf numFmtId="0" fontId="10" fillId="0" borderId="1" xfId="0" applyFont="1" applyBorder="1" applyAlignment="1">
      <alignment horizontal="left" indent="2"/>
    </xf>
    <xf numFmtId="0" fontId="13" fillId="0" borderId="1" xfId="0" applyFont="1" applyBorder="1" applyAlignment="1">
      <alignment horizontal="justify"/>
    </xf>
    <xf numFmtId="0" fontId="13" fillId="0" borderId="1" xfId="0" applyFont="1" applyBorder="1" applyAlignment="1">
      <alignment/>
    </xf>
    <xf numFmtId="0" fontId="1" fillId="0" borderId="1" xfId="0" applyFont="1" applyBorder="1" applyAlignment="1" applyProtection="1">
      <alignment/>
      <protection/>
    </xf>
    <xf numFmtId="0" fontId="0" fillId="0" borderId="0" xfId="0" applyFont="1" applyAlignment="1">
      <alignment/>
    </xf>
    <xf numFmtId="6" fontId="0" fillId="0" borderId="0" xfId="0" applyNumberFormat="1" applyAlignment="1">
      <alignment/>
    </xf>
    <xf numFmtId="38" fontId="0" fillId="0" borderId="0" xfId="0" applyNumberFormat="1" applyAlignment="1">
      <alignment/>
    </xf>
    <xf numFmtId="0" fontId="1" fillId="0" borderId="1" xfId="0" applyFont="1" applyBorder="1" applyAlignment="1">
      <alignment vertical="top" wrapText="1"/>
    </xf>
    <xf numFmtId="6" fontId="1" fillId="0" borderId="1" xfId="0" applyNumberFormat="1" applyFont="1" applyBorder="1" applyAlignment="1">
      <alignment vertical="top" wrapText="1"/>
    </xf>
    <xf numFmtId="0" fontId="13" fillId="0" borderId="1" xfId="0" applyFont="1" applyBorder="1" applyAlignment="1">
      <alignment vertical="top" wrapText="1"/>
    </xf>
    <xf numFmtId="6" fontId="3" fillId="0" borderId="1" xfId="0" applyNumberFormat="1" applyFont="1" applyBorder="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left"/>
      <protection/>
    </xf>
    <xf numFmtId="0" fontId="0" fillId="0" borderId="0" xfId="0" applyAlignment="1">
      <alignment horizontal="left"/>
    </xf>
    <xf numFmtId="175" fontId="1" fillId="0" borderId="0" xfId="15" applyNumberFormat="1" applyFont="1" applyAlignment="1" applyProtection="1">
      <alignment/>
      <protection/>
    </xf>
    <xf numFmtId="175" fontId="0" fillId="0" borderId="0" xfId="15" applyNumberFormat="1" applyFont="1" applyAlignment="1">
      <alignment/>
    </xf>
    <xf numFmtId="187" fontId="1" fillId="0" borderId="0" xfId="17" applyNumberFormat="1" applyFont="1" applyAlignment="1" applyProtection="1">
      <alignment/>
      <protection/>
    </xf>
    <xf numFmtId="0" fontId="1" fillId="0" borderId="0" xfId="0" applyFont="1" applyAlignment="1" applyProtection="1">
      <alignment wrapText="1"/>
      <protection/>
    </xf>
    <xf numFmtId="0" fontId="1" fillId="0" borderId="0" xfId="0" applyFont="1" applyAlignment="1">
      <alignment wrapText="1"/>
    </xf>
    <xf numFmtId="164" fontId="2" fillId="0" borderId="0" xfId="0" applyNumberFormat="1" applyFont="1" applyAlignment="1" applyProtection="1">
      <alignment wrapText="1"/>
      <protection/>
    </xf>
    <xf numFmtId="0" fontId="0" fillId="0" borderId="0" xfId="0" applyAlignment="1">
      <alignment wrapText="1"/>
    </xf>
    <xf numFmtId="0" fontId="7" fillId="0" borderId="0" xfId="0" applyFont="1" applyAlignment="1">
      <alignment wrapText="1"/>
    </xf>
    <xf numFmtId="8" fontId="7" fillId="0" borderId="0" xfId="0" applyNumberFormat="1" applyFont="1" applyAlignment="1">
      <alignment/>
    </xf>
    <xf numFmtId="0" fontId="11" fillId="0" borderId="0" xfId="0" applyFont="1" applyAlignment="1">
      <alignment/>
    </xf>
    <xf numFmtId="38" fontId="7" fillId="0" borderId="0" xfId="0" applyNumberFormat="1" applyFont="1" applyAlignment="1" applyProtection="1">
      <alignment/>
      <protection/>
    </xf>
    <xf numFmtId="176" fontId="1" fillId="0" borderId="0" xfId="15" applyNumberFormat="1" applyFont="1" applyAlignment="1" applyProtection="1">
      <alignment/>
      <protection/>
    </xf>
    <xf numFmtId="6" fontId="1" fillId="0" borderId="1" xfId="0" applyNumberFormat="1" applyFont="1" applyBorder="1" applyAlignment="1" applyProtection="1">
      <alignment/>
      <protection locked="0"/>
    </xf>
    <xf numFmtId="0" fontId="1" fillId="0" borderId="1" xfId="0" applyFont="1" applyBorder="1" applyAlignment="1">
      <alignment wrapText="1"/>
    </xf>
    <xf numFmtId="38" fontId="1" fillId="0" borderId="0" xfId="0" applyNumberFormat="1" applyFont="1" applyAlignment="1" applyProtection="1">
      <alignment wrapText="1"/>
      <protection/>
    </xf>
    <xf numFmtId="3" fontId="0" fillId="0" borderId="0" xfId="0" applyNumberFormat="1" applyAlignment="1" applyProtection="1">
      <alignment/>
      <protection/>
    </xf>
    <xf numFmtId="164"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wrapText="1"/>
      <protection/>
    </xf>
    <xf numFmtId="8" fontId="7" fillId="0" borderId="0" xfId="0" applyNumberFormat="1" applyFont="1" applyAlignment="1" applyProtection="1">
      <alignment/>
      <protection/>
    </xf>
    <xf numFmtId="8" fontId="1" fillId="0" borderId="1" xfId="0" applyNumberFormat="1" applyFont="1" applyBorder="1" applyAlignment="1">
      <alignment/>
    </xf>
    <xf numFmtId="0" fontId="0" fillId="0" borderId="3" xfId="0" applyBorder="1" applyAlignment="1">
      <alignment/>
    </xf>
    <xf numFmtId="0" fontId="0" fillId="0" borderId="0" xfId="0" applyBorder="1" applyAlignment="1">
      <alignment/>
    </xf>
    <xf numFmtId="0" fontId="0" fillId="0" borderId="4" xfId="0" applyFont="1" applyBorder="1" applyAlignment="1">
      <alignment/>
    </xf>
    <xf numFmtId="0" fontId="0" fillId="0" borderId="3" xfId="0" applyFont="1" applyBorder="1" applyAlignment="1">
      <alignment/>
    </xf>
    <xf numFmtId="173" fontId="1" fillId="0" borderId="0" xfId="0" applyNumberFormat="1" applyFont="1" applyAlignment="1">
      <alignment/>
    </xf>
    <xf numFmtId="173" fontId="1" fillId="0" borderId="0" xfId="0" applyNumberFormat="1" applyFont="1" applyAlignment="1" applyProtection="1">
      <alignment/>
      <protection/>
    </xf>
    <xf numFmtId="173" fontId="0" fillId="0" borderId="0" xfId="0" applyNumberFormat="1" applyAlignment="1">
      <alignment/>
    </xf>
    <xf numFmtId="0" fontId="1" fillId="0" borderId="0" xfId="0" applyFont="1" applyAlignment="1" applyProtection="1">
      <alignment horizontal="left"/>
      <protection/>
    </xf>
    <xf numFmtId="0" fontId="1" fillId="0" borderId="0" xfId="0" applyFont="1" applyAlignment="1" applyProtection="1">
      <alignment horizontal="left" wrapText="1"/>
      <protection/>
    </xf>
    <xf numFmtId="0" fontId="6" fillId="0" borderId="0" xfId="0" applyFont="1" applyAlignment="1" applyProtection="1">
      <alignment horizontal="left"/>
      <protection/>
    </xf>
    <xf numFmtId="173" fontId="1" fillId="0" borderId="0" xfId="0" applyNumberFormat="1" applyFont="1" applyAlignment="1" applyProtection="1">
      <alignment horizontal="left"/>
      <protection/>
    </xf>
    <xf numFmtId="0" fontId="1" fillId="0" borderId="1" xfId="0" applyFont="1" applyBorder="1" applyAlignment="1" applyProtection="1">
      <alignment horizontal="left"/>
      <protection/>
    </xf>
    <xf numFmtId="164" fontId="7" fillId="0" borderId="0" xfId="0" applyNumberFormat="1" applyFont="1" applyAlignment="1" applyProtection="1">
      <alignment horizontal="left"/>
      <protection/>
    </xf>
    <xf numFmtId="164" fontId="2" fillId="0" borderId="0" xfId="0" applyNumberFormat="1" applyFont="1" applyAlignment="1" applyProtection="1">
      <alignment horizontal="left" wrapText="1"/>
      <protection/>
    </xf>
    <xf numFmtId="164" fontId="7" fillId="0" borderId="0" xfId="0" applyNumberFormat="1" applyFont="1" applyAlignment="1" applyProtection="1">
      <alignment horizontal="left" wrapText="1"/>
      <protection/>
    </xf>
    <xf numFmtId="0" fontId="7" fillId="0" borderId="0" xfId="0" applyFont="1" applyAlignment="1" applyProtection="1">
      <alignment horizontal="left"/>
      <protection/>
    </xf>
    <xf numFmtId="10" fontId="5" fillId="0" borderId="0" xfId="21" applyNumberFormat="1" applyFont="1" applyAlignment="1" applyProtection="1">
      <alignment/>
      <protection/>
    </xf>
    <xf numFmtId="8" fontId="5" fillId="0" borderId="0" xfId="0" applyNumberFormat="1" applyFont="1" applyAlignment="1" applyProtection="1">
      <alignment/>
      <protection/>
    </xf>
    <xf numFmtId="9" fontId="7" fillId="0" borderId="0" xfId="21" applyFont="1" applyAlignment="1" applyProtection="1">
      <alignment horizontal="right" vertical="center"/>
      <protection/>
    </xf>
    <xf numFmtId="173" fontId="7" fillId="0" borderId="0" xfId="0" applyNumberFormat="1" applyFont="1" applyAlignment="1" applyProtection="1">
      <alignment/>
      <protection/>
    </xf>
    <xf numFmtId="6" fontId="7" fillId="0" borderId="0" xfId="0" applyNumberFormat="1" applyFont="1" applyAlignment="1" applyProtection="1">
      <alignment/>
      <protection/>
    </xf>
    <xf numFmtId="0" fontId="0" fillId="0" borderId="5" xfId="0" applyNumberFormat="1" applyFont="1" applyFill="1" applyBorder="1" applyAlignment="1" applyProtection="1">
      <alignment wrapText="1"/>
      <protection/>
    </xf>
    <xf numFmtId="0" fontId="0" fillId="0" borderId="0" xfId="0" applyFont="1" applyAlignment="1">
      <alignment wrapText="1"/>
    </xf>
    <xf numFmtId="170" fontId="0" fillId="0" borderId="6" xfId="0" applyNumberFormat="1" applyFont="1" applyFill="1" applyBorder="1" applyAlignment="1" applyProtection="1">
      <alignment/>
      <protection/>
    </xf>
    <xf numFmtId="164"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8" fontId="4" fillId="0" borderId="1" xfId="0" applyNumberFormat="1" applyFont="1" applyBorder="1" applyAlignment="1" applyProtection="1">
      <alignment/>
      <protection/>
    </xf>
    <xf numFmtId="6" fontId="1" fillId="0" borderId="0" xfId="0" applyNumberFormat="1" applyFont="1" applyAlignment="1" applyProtection="1">
      <alignment/>
      <protection/>
    </xf>
    <xf numFmtId="176" fontId="18" fillId="0" borderId="0" xfId="15" applyNumberFormat="1" applyFont="1" applyAlignment="1" applyProtection="1">
      <alignment/>
      <protection/>
    </xf>
    <xf numFmtId="173" fontId="1" fillId="0" borderId="1" xfId="0" applyNumberFormat="1" applyFont="1" applyBorder="1" applyAlignment="1">
      <alignment/>
    </xf>
    <xf numFmtId="0" fontId="1" fillId="0" borderId="7" xfId="0" applyNumberFormat="1" applyFont="1" applyFill="1" applyBorder="1" applyAlignment="1" applyProtection="1">
      <alignment wrapText="1"/>
      <protection/>
    </xf>
    <xf numFmtId="0" fontId="1" fillId="0" borderId="8" xfId="0" applyNumberFormat="1" applyFont="1" applyFill="1" applyBorder="1" applyAlignment="1" applyProtection="1">
      <alignment wrapText="1"/>
      <protection/>
    </xf>
    <xf numFmtId="0" fontId="1" fillId="0" borderId="9" xfId="0" applyNumberFormat="1" applyFont="1" applyFill="1" applyBorder="1" applyAlignment="1" applyProtection="1">
      <alignment wrapText="1"/>
      <protection/>
    </xf>
    <xf numFmtId="0" fontId="1" fillId="0" borderId="6" xfId="0" applyNumberFormat="1" applyFont="1" applyFill="1" applyBorder="1" applyAlignment="1" applyProtection="1">
      <alignment wrapText="1"/>
      <protection/>
    </xf>
    <xf numFmtId="0" fontId="1" fillId="0" borderId="6" xfId="0" applyNumberFormat="1" applyFont="1" applyFill="1" applyBorder="1" applyAlignment="1" applyProtection="1">
      <alignment/>
      <protection/>
    </xf>
    <xf numFmtId="3" fontId="1" fillId="0" borderId="6" xfId="0" applyNumberFormat="1" applyFont="1" applyFill="1" applyBorder="1" applyAlignment="1" applyProtection="1">
      <alignment/>
      <protection/>
    </xf>
    <xf numFmtId="178" fontId="1" fillId="0" borderId="1" xfId="0" applyNumberFormat="1" applyFont="1" applyFill="1" applyBorder="1" applyAlignment="1" applyProtection="1">
      <alignment/>
      <protection/>
    </xf>
    <xf numFmtId="0" fontId="1" fillId="0" borderId="10" xfId="0" applyFont="1" applyBorder="1" applyAlignment="1">
      <alignment wrapText="1"/>
    </xf>
    <xf numFmtId="0" fontId="1" fillId="0" borderId="1" xfId="0" applyNumberFormat="1" applyFont="1" applyFill="1" applyBorder="1" applyAlignment="1" applyProtection="1">
      <alignment wrapText="1"/>
      <protection/>
    </xf>
    <xf numFmtId="3" fontId="1" fillId="0" borderId="1" xfId="0" applyNumberFormat="1" applyFont="1" applyFill="1" applyBorder="1" applyAlignment="1" applyProtection="1">
      <alignment/>
      <protection/>
    </xf>
    <xf numFmtId="3" fontId="1" fillId="0" borderId="1" xfId="0" applyNumberFormat="1" applyFont="1" applyBorder="1" applyAlignment="1">
      <alignment/>
    </xf>
    <xf numFmtId="0" fontId="1" fillId="0" borderId="11" xfId="0" applyFont="1" applyBorder="1" applyAlignment="1">
      <alignment wrapText="1"/>
    </xf>
    <xf numFmtId="6" fontId="1" fillId="0" borderId="0" xfId="0" applyNumberFormat="1" applyFont="1" applyAlignment="1" applyProtection="1">
      <alignment horizontal="right"/>
      <protection/>
    </xf>
    <xf numFmtId="6" fontId="4" fillId="0" borderId="0" xfId="0" applyNumberFormat="1" applyFont="1" applyAlignment="1" applyProtection="1">
      <alignment horizontal="right"/>
      <protection/>
    </xf>
    <xf numFmtId="2" fontId="7" fillId="0" borderId="0" xfId="0" applyNumberFormat="1" applyFont="1" applyAlignment="1" applyProtection="1">
      <alignment/>
      <protection/>
    </xf>
    <xf numFmtId="0" fontId="9" fillId="0" borderId="0" xfId="0" applyFont="1" applyAlignment="1" applyProtection="1">
      <alignment horizontal="left"/>
      <protection/>
    </xf>
    <xf numFmtId="10" fontId="1" fillId="0" borderId="0" xfId="21" applyNumberFormat="1" applyFont="1" applyAlignment="1" applyProtection="1">
      <alignment/>
      <protection/>
    </xf>
    <xf numFmtId="4" fontId="0" fillId="0" borderId="0" xfId="0" applyNumberFormat="1" applyAlignment="1">
      <alignment horizontal="left"/>
    </xf>
    <xf numFmtId="10" fontId="0" fillId="0" borderId="0" xfId="0" applyNumberFormat="1" applyAlignment="1">
      <alignment/>
    </xf>
    <xf numFmtId="187" fontId="1" fillId="0" borderId="0" xfId="0" applyNumberFormat="1" applyFont="1" applyAlignment="1" applyProtection="1">
      <alignment/>
      <protection/>
    </xf>
    <xf numFmtId="9" fontId="17" fillId="0" borderId="0" xfId="0" applyNumberFormat="1" applyFont="1" applyBorder="1" applyAlignment="1">
      <alignment horizontal="center" wrapText="1"/>
    </xf>
    <xf numFmtId="8" fontId="7" fillId="0" borderId="12" xfId="0" applyNumberFormat="1" applyFont="1" applyBorder="1" applyAlignment="1">
      <alignment/>
    </xf>
    <xf numFmtId="8" fontId="7" fillId="0" borderId="13" xfId="0" applyNumberFormat="1" applyFont="1" applyBorder="1" applyAlignment="1">
      <alignment/>
    </xf>
    <xf numFmtId="8" fontId="7" fillId="0" borderId="14" xfId="0" applyNumberFormat="1" applyFont="1" applyBorder="1" applyAlignment="1">
      <alignment/>
    </xf>
    <xf numFmtId="8" fontId="7" fillId="0" borderId="15" xfId="0" applyNumberFormat="1" applyFont="1" applyBorder="1" applyAlignment="1">
      <alignment/>
    </xf>
    <xf numFmtId="8" fontId="7" fillId="0" borderId="0" xfId="0" applyNumberFormat="1" applyFont="1" applyBorder="1" applyAlignment="1">
      <alignment/>
    </xf>
    <xf numFmtId="8" fontId="7" fillId="0" borderId="16" xfId="0" applyNumberFormat="1" applyFont="1" applyBorder="1" applyAlignment="1">
      <alignment/>
    </xf>
    <xf numFmtId="8" fontId="7" fillId="0" borderId="4" xfId="0" applyNumberFormat="1" applyFont="1" applyBorder="1" applyAlignment="1">
      <alignment/>
    </xf>
    <xf numFmtId="8" fontId="7" fillId="0" borderId="3" xfId="0" applyNumberFormat="1" applyFont="1" applyBorder="1" applyAlignment="1">
      <alignment/>
    </xf>
    <xf numFmtId="8" fontId="7" fillId="0" borderId="17" xfId="0" applyNumberFormat="1" applyFont="1" applyBorder="1" applyAlignment="1">
      <alignment/>
    </xf>
    <xf numFmtId="0" fontId="7" fillId="0" borderId="0" xfId="0" applyFont="1" applyAlignment="1">
      <alignment horizontal="center" wrapText="1"/>
    </xf>
    <xf numFmtId="0" fontId="2" fillId="0" borderId="0" xfId="0" applyFont="1" applyAlignment="1">
      <alignment wrapText="1"/>
    </xf>
    <xf numFmtId="174" fontId="7" fillId="0" borderId="0" xfId="21" applyNumberFormat="1" applyFont="1" applyAlignment="1" applyProtection="1">
      <alignment horizontal="right" vertical="center"/>
      <protection/>
    </xf>
    <xf numFmtId="208" fontId="13" fillId="0" borderId="0" xfId="17" applyNumberFormat="1" applyFont="1" applyAlignment="1">
      <alignment/>
    </xf>
    <xf numFmtId="176" fontId="1" fillId="0" borderId="0" xfId="0" applyNumberFormat="1" applyFont="1" applyAlignment="1" applyProtection="1">
      <alignment horizontal="left"/>
      <protection/>
    </xf>
    <xf numFmtId="176" fontId="0" fillId="0" borderId="0" xfId="15" applyNumberFormat="1" applyFont="1" applyAlignment="1">
      <alignment/>
    </xf>
    <xf numFmtId="0" fontId="4" fillId="0" borderId="7" xfId="0" applyNumberFormat="1" applyFont="1" applyFill="1" applyBorder="1" applyAlignment="1" applyProtection="1">
      <alignment wrapText="1"/>
      <protection/>
    </xf>
    <xf numFmtId="0" fontId="4" fillId="0" borderId="6" xfId="0" applyNumberFormat="1" applyFont="1" applyFill="1" applyBorder="1" applyAlignment="1" applyProtection="1">
      <alignment/>
      <protection locked="0"/>
    </xf>
    <xf numFmtId="0" fontId="1" fillId="0" borderId="18" xfId="0" applyFont="1" applyBorder="1" applyAlignment="1">
      <alignment vertical="top" wrapText="1"/>
    </xf>
    <xf numFmtId="170" fontId="0" fillId="0" borderId="0" xfId="0" applyNumberFormat="1" applyFont="1" applyAlignment="1">
      <alignment/>
    </xf>
    <xf numFmtId="0" fontId="1" fillId="0" borderId="0" xfId="0" applyFont="1" applyFill="1" applyBorder="1" applyAlignment="1">
      <alignment vertical="top" wrapText="1"/>
    </xf>
    <xf numFmtId="0" fontId="1" fillId="0" borderId="1" xfId="0" applyFont="1" applyBorder="1" applyAlignment="1">
      <alignment/>
    </xf>
    <xf numFmtId="0" fontId="0" fillId="0" borderId="0" xfId="0" applyFill="1" applyBorder="1" applyAlignment="1">
      <alignment/>
    </xf>
    <xf numFmtId="0" fontId="19" fillId="0" borderId="0" xfId="0" applyFont="1" applyAlignment="1">
      <alignment wrapText="1"/>
    </xf>
    <xf numFmtId="204" fontId="7" fillId="2" borderId="1" xfId="0" applyNumberFormat="1" applyFont="1" applyFill="1" applyBorder="1" applyAlignment="1" applyProtection="1">
      <alignment/>
      <protection locked="0"/>
    </xf>
    <xf numFmtId="0" fontId="19" fillId="0" borderId="0" xfId="0" applyFont="1" applyAlignment="1">
      <alignment/>
    </xf>
    <xf numFmtId="164" fontId="19" fillId="0" borderId="0" xfId="0" applyNumberFormat="1" applyFont="1" applyAlignment="1">
      <alignment/>
    </xf>
    <xf numFmtId="208" fontId="1" fillId="0" borderId="7" xfId="17" applyNumberFormat="1" applyFont="1" applyBorder="1" applyAlignment="1">
      <alignment wrapText="1"/>
    </xf>
    <xf numFmtId="1" fontId="3" fillId="0" borderId="0" xfId="0" applyNumberFormat="1" applyFont="1" applyAlignment="1" applyProtection="1">
      <alignment/>
      <protection locked="0"/>
    </xf>
    <xf numFmtId="208" fontId="1" fillId="0" borderId="19" xfId="17" applyNumberFormat="1" applyFont="1" applyBorder="1" applyAlignment="1">
      <alignment wrapText="1"/>
    </xf>
    <xf numFmtId="208" fontId="1" fillId="0" borderId="6" xfId="17" applyNumberFormat="1" applyFont="1" applyBorder="1" applyAlignment="1">
      <alignment wrapText="1"/>
    </xf>
    <xf numFmtId="208" fontId="1" fillId="0" borderId="1" xfId="17" applyNumberFormat="1" applyFont="1" applyBorder="1" applyAlignment="1">
      <alignment wrapText="1"/>
    </xf>
    <xf numFmtId="208" fontId="1" fillId="0" borderId="0" xfId="17" applyNumberFormat="1" applyFont="1" applyAlignment="1">
      <alignment wrapText="1"/>
    </xf>
    <xf numFmtId="208" fontId="1" fillId="0" borderId="0" xfId="17" applyNumberFormat="1" applyFont="1" applyAlignment="1">
      <alignment/>
    </xf>
    <xf numFmtId="3" fontId="7" fillId="2" borderId="1" xfId="0" applyNumberFormat="1" applyFont="1" applyFill="1" applyBorder="1" applyAlignment="1" applyProtection="1">
      <alignment/>
      <protection locked="0"/>
    </xf>
    <xf numFmtId="187" fontId="7" fillId="2" borderId="1" xfId="17" applyNumberFormat="1" applyFont="1" applyFill="1" applyBorder="1" applyAlignment="1" applyProtection="1">
      <alignment/>
      <protection locked="0"/>
    </xf>
    <xf numFmtId="44" fontId="7" fillId="2" borderId="1" xfId="17" applyNumberFormat="1" applyFont="1" applyFill="1" applyBorder="1" applyAlignment="1" applyProtection="1">
      <alignment/>
      <protection locked="0"/>
    </xf>
    <xf numFmtId="206" fontId="7" fillId="2" borderId="1" xfId="0" applyNumberFormat="1" applyFont="1" applyFill="1" applyBorder="1" applyAlignment="1" applyProtection="1">
      <alignment/>
      <protection locked="0"/>
    </xf>
    <xf numFmtId="3" fontId="7" fillId="2" borderId="1" xfId="0" applyNumberFormat="1" applyFont="1" applyFill="1" applyBorder="1" applyAlignment="1" applyProtection="1">
      <alignment wrapText="1"/>
      <protection locked="0"/>
    </xf>
    <xf numFmtId="4" fontId="7" fillId="2" borderId="1" xfId="0" applyNumberFormat="1" applyFont="1" applyFill="1" applyBorder="1" applyAlignment="1" applyProtection="1">
      <alignment wrapText="1"/>
      <protection locked="0"/>
    </xf>
    <xf numFmtId="206" fontId="7" fillId="2" borderId="1" xfId="0" applyNumberFormat="1" applyFont="1" applyFill="1" applyBorder="1" applyAlignment="1" applyProtection="1">
      <alignment wrapText="1"/>
      <protection locked="0"/>
    </xf>
    <xf numFmtId="3" fontId="7" fillId="2" borderId="1" xfId="0" applyNumberFormat="1" applyFont="1" applyFill="1" applyBorder="1" applyAlignment="1" applyProtection="1">
      <alignment horizontal="center" wrapText="1"/>
      <protection locked="0"/>
    </xf>
    <xf numFmtId="44" fontId="7" fillId="2" borderId="1" xfId="17" applyNumberFormat="1" applyFont="1" applyFill="1" applyBorder="1" applyAlignment="1" applyProtection="1">
      <alignment horizontal="center"/>
      <protection locked="0"/>
    </xf>
    <xf numFmtId="206" fontId="7" fillId="2" borderId="1" xfId="0" applyNumberFormat="1" applyFont="1" applyFill="1" applyBorder="1" applyAlignment="1" applyProtection="1">
      <alignment horizontal="center" wrapText="1"/>
      <protection locked="0"/>
    </xf>
    <xf numFmtId="9" fontId="7" fillId="2" borderId="1" xfId="21" applyFont="1" applyFill="1" applyBorder="1" applyAlignment="1" applyProtection="1">
      <alignment horizontal="center" wrapText="1"/>
      <protection locked="0"/>
    </xf>
    <xf numFmtId="3" fontId="7" fillId="2" borderId="1" xfId="0" applyNumberFormat="1" applyFont="1" applyFill="1" applyBorder="1" applyAlignment="1" applyProtection="1">
      <alignment horizontal="center"/>
      <protection locked="0"/>
    </xf>
    <xf numFmtId="164" fontId="7" fillId="0" borderId="0" xfId="0" applyNumberFormat="1" applyFont="1" applyBorder="1" applyAlignment="1" applyProtection="1">
      <alignment horizontal="left"/>
      <protection/>
    </xf>
    <xf numFmtId="208" fontId="1" fillId="0" borderId="0" xfId="17" applyNumberFormat="1" applyFont="1" applyBorder="1" applyAlignment="1">
      <alignment wrapText="1"/>
    </xf>
    <xf numFmtId="4" fontId="7" fillId="2" borderId="1" xfId="0" applyNumberFormat="1" applyFont="1" applyFill="1" applyBorder="1" applyAlignment="1" applyProtection="1">
      <alignment horizontal="center" wrapText="1"/>
      <protection locked="0"/>
    </xf>
    <xf numFmtId="171" fontId="1" fillId="0" borderId="1" xfId="0" applyNumberFormat="1" applyFont="1" applyBorder="1" applyAlignment="1">
      <alignment horizontal="center" wrapText="1"/>
    </xf>
    <xf numFmtId="187" fontId="1" fillId="0" borderId="1" xfId="17" applyNumberFormat="1" applyFont="1" applyBorder="1" applyAlignment="1">
      <alignment horizontal="center" wrapText="1"/>
    </xf>
    <xf numFmtId="0" fontId="20" fillId="0" borderId="0" xfId="0" applyFont="1" applyAlignment="1">
      <alignment/>
    </xf>
    <xf numFmtId="0" fontId="20" fillId="0" borderId="0" xfId="0" applyFont="1" applyAlignment="1" applyProtection="1">
      <alignment horizontal="left"/>
      <protection/>
    </xf>
    <xf numFmtId="1" fontId="0" fillId="0" borderId="0" xfId="0" applyNumberFormat="1" applyAlignment="1">
      <alignment/>
    </xf>
    <xf numFmtId="187" fontId="14" fillId="0" borderId="0" xfId="17" applyNumberFormat="1" applyFont="1" applyAlignment="1">
      <alignment/>
    </xf>
    <xf numFmtId="0" fontId="7" fillId="0" borderId="1" xfId="0" applyFont="1" applyBorder="1" applyAlignment="1" applyProtection="1">
      <alignment/>
      <protection/>
    </xf>
    <xf numFmtId="3" fontId="1" fillId="0" borderId="1" xfId="0" applyNumberFormat="1" applyFont="1" applyFill="1" applyBorder="1" applyAlignment="1" applyProtection="1">
      <alignment wrapText="1"/>
      <protection/>
    </xf>
    <xf numFmtId="0" fontId="1" fillId="0" borderId="0" xfId="0" applyFont="1" applyAlignment="1">
      <alignment horizontal="center"/>
    </xf>
    <xf numFmtId="0" fontId="1" fillId="0" borderId="1" xfId="0" applyFont="1" applyBorder="1" applyAlignment="1" applyProtection="1">
      <alignment wrapText="1"/>
      <protection/>
    </xf>
    <xf numFmtId="0" fontId="28" fillId="0" borderId="0" xfId="0" applyFont="1" applyAlignment="1">
      <alignment horizontal="center"/>
    </xf>
    <xf numFmtId="8" fontId="0" fillId="0" borderId="0" xfId="0" applyNumberFormat="1" applyAlignment="1">
      <alignment/>
    </xf>
    <xf numFmtId="0" fontId="20" fillId="0" borderId="3" xfId="0" applyFont="1" applyBorder="1" applyAlignment="1">
      <alignment wrapText="1"/>
    </xf>
    <xf numFmtId="0" fontId="20" fillId="0" borderId="3" xfId="0" applyFont="1" applyBorder="1" applyAlignment="1">
      <alignment/>
    </xf>
    <xf numFmtId="0" fontId="23" fillId="0" borderId="3" xfId="0" applyFont="1" applyBorder="1" applyAlignment="1">
      <alignment/>
    </xf>
    <xf numFmtId="0" fontId="23" fillId="0" borderId="0" xfId="0" applyFont="1" applyAlignment="1">
      <alignment/>
    </xf>
    <xf numFmtId="0" fontId="1" fillId="0" borderId="1" xfId="0" applyFont="1" applyBorder="1" applyAlignment="1">
      <alignment horizontal="center" wrapText="1"/>
    </xf>
    <xf numFmtId="0" fontId="0" fillId="0" borderId="0" xfId="0" applyAlignment="1">
      <alignment horizontal="center" wrapText="1"/>
    </xf>
    <xf numFmtId="3" fontId="7" fillId="0" borderId="0" xfId="0" applyNumberFormat="1" applyFont="1" applyAlignment="1">
      <alignment/>
    </xf>
    <xf numFmtId="0" fontId="0" fillId="0" borderId="0" xfId="0" applyAlignment="1">
      <alignment horizontal="center"/>
    </xf>
    <xf numFmtId="0" fontId="2" fillId="0" borderId="0" xfId="0" applyFont="1" applyAlignment="1">
      <alignment horizontal="center"/>
    </xf>
    <xf numFmtId="176" fontId="4" fillId="0" borderId="6" xfId="15" applyNumberFormat="1" applyFont="1" applyFill="1" applyBorder="1" applyAlignment="1" applyProtection="1">
      <alignment/>
      <protection locked="0"/>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0" fillId="0" borderId="0" xfId="0" applyAlignment="1" applyProtection="1">
      <alignment horizontal="center"/>
      <protection/>
    </xf>
    <xf numFmtId="43" fontId="1" fillId="0" borderId="0" xfId="0" applyNumberFormat="1" applyFont="1" applyAlignment="1" applyProtection="1">
      <alignment horizontal="center"/>
      <protection/>
    </xf>
    <xf numFmtId="43" fontId="1" fillId="0" borderId="0" xfId="15" applyNumberFormat="1" applyFont="1" applyAlignment="1" applyProtection="1">
      <alignment horizontal="center"/>
      <protection/>
    </xf>
    <xf numFmtId="43" fontId="1" fillId="0" borderId="0" xfId="15" applyNumberFormat="1" applyFont="1" applyAlignment="1" applyProtection="1">
      <alignment horizontal="center"/>
      <protection locked="0"/>
    </xf>
    <xf numFmtId="3" fontId="1" fillId="0" borderId="0" xfId="0" applyNumberFormat="1" applyFont="1" applyAlignment="1" applyProtection="1">
      <alignment horizontal="center"/>
      <protection/>
    </xf>
    <xf numFmtId="8" fontId="4" fillId="0" borderId="1" xfId="0" applyNumberFormat="1" applyFont="1" applyBorder="1" applyAlignment="1" applyProtection="1">
      <alignment horizontal="center"/>
      <protection/>
    </xf>
    <xf numFmtId="8" fontId="4" fillId="0" borderId="0" xfId="0" applyNumberFormat="1" applyFont="1" applyAlignment="1" applyProtection="1">
      <alignment horizontal="center"/>
      <protection/>
    </xf>
    <xf numFmtId="191" fontId="7" fillId="2" borderId="1" xfId="17" applyNumberFormat="1" applyFont="1" applyFill="1" applyBorder="1" applyAlignment="1" applyProtection="1">
      <alignment horizontal="center"/>
      <protection locked="0"/>
    </xf>
    <xf numFmtId="175" fontId="1" fillId="0" borderId="0" xfId="15" applyNumberFormat="1" applyFont="1" applyAlignment="1" applyProtection="1">
      <alignment horizontal="center"/>
      <protection/>
    </xf>
    <xf numFmtId="0" fontId="20" fillId="0" borderId="0" xfId="0" applyFont="1" applyAlignment="1">
      <alignment horizontal="left"/>
    </xf>
    <xf numFmtId="0" fontId="0" fillId="0" borderId="6" xfId="0" applyNumberFormat="1" applyFont="1" applyFill="1" applyBorder="1" applyAlignment="1" applyProtection="1">
      <alignment horizontal="left" wrapText="1"/>
      <protection/>
    </xf>
    <xf numFmtId="0" fontId="0" fillId="0" borderId="1" xfId="0" applyNumberFormat="1" applyFont="1" applyFill="1" applyBorder="1" applyAlignment="1" applyProtection="1">
      <alignment horizontal="left" wrapText="1"/>
      <protection/>
    </xf>
    <xf numFmtId="187" fontId="7" fillId="0" borderId="1" xfId="0" applyNumberFormat="1" applyFont="1" applyBorder="1" applyAlignment="1">
      <alignment vertical="top" wrapText="1"/>
    </xf>
    <xf numFmtId="187" fontId="0" fillId="0" borderId="0" xfId="0" applyNumberFormat="1" applyAlignment="1">
      <alignment/>
    </xf>
    <xf numFmtId="187" fontId="13" fillId="0" borderId="1" xfId="0" applyNumberFormat="1" applyFont="1" applyBorder="1" applyAlignment="1">
      <alignment/>
    </xf>
    <xf numFmtId="0" fontId="11" fillId="0" borderId="0" xfId="0" applyFont="1" applyAlignment="1">
      <alignment horizontal="left"/>
    </xf>
    <xf numFmtId="0" fontId="28" fillId="0" borderId="0" xfId="0" applyFont="1" applyAlignment="1">
      <alignment/>
    </xf>
    <xf numFmtId="187" fontId="0" fillId="0" borderId="0" xfId="0" applyNumberFormat="1" applyBorder="1" applyAlignment="1">
      <alignment/>
    </xf>
    <xf numFmtId="3" fontId="7" fillId="0" borderId="0" xfId="0" applyNumberFormat="1" applyFont="1" applyAlignment="1">
      <alignment wrapText="1"/>
    </xf>
    <xf numFmtId="4" fontId="1" fillId="0" borderId="0" xfId="0" applyNumberFormat="1" applyFont="1" applyAlignment="1" applyProtection="1">
      <alignment wrapText="1"/>
      <protection/>
    </xf>
    <xf numFmtId="10" fontId="7" fillId="2" borderId="1" xfId="21" applyNumberFormat="1" applyFont="1" applyFill="1" applyBorder="1" applyAlignment="1" applyProtection="1">
      <alignment wrapText="1"/>
      <protection locked="0"/>
    </xf>
    <xf numFmtId="173" fontId="29" fillId="0" borderId="0" xfId="0" applyNumberFormat="1" applyFont="1" applyAlignment="1" applyProtection="1">
      <alignment/>
      <protection/>
    </xf>
    <xf numFmtId="6" fontId="1" fillId="0" borderId="0" xfId="0" applyNumberFormat="1" applyFont="1" applyAlignment="1" applyProtection="1">
      <alignment horizontal="left"/>
      <protection/>
    </xf>
    <xf numFmtId="0" fontId="29" fillId="0" borderId="0" xfId="0" applyFont="1" applyAlignment="1" applyProtection="1">
      <alignment/>
      <protection/>
    </xf>
    <xf numFmtId="3" fontId="0" fillId="0" borderId="0" xfId="0" applyNumberFormat="1" applyAlignment="1">
      <alignment/>
    </xf>
    <xf numFmtId="3" fontId="1" fillId="0" borderId="0" xfId="0" applyNumberFormat="1" applyFont="1" applyAlignment="1">
      <alignment horizontal="left"/>
    </xf>
    <xf numFmtId="3" fontId="1" fillId="0" borderId="0" xfId="0" applyNumberFormat="1" applyFont="1" applyAlignment="1">
      <alignment wrapText="1"/>
    </xf>
    <xf numFmtId="187" fontId="0" fillId="0" borderId="0" xfId="0" applyNumberFormat="1" applyAlignment="1" applyProtection="1">
      <alignment horizontal="left"/>
      <protection/>
    </xf>
    <xf numFmtId="10" fontId="0" fillId="0" borderId="0" xfId="21" applyNumberFormat="1" applyFont="1" applyAlignment="1">
      <alignment/>
    </xf>
    <xf numFmtId="0" fontId="30" fillId="0" borderId="0" xfId="0" applyFont="1" applyAlignment="1" applyProtection="1">
      <alignment horizontal="center"/>
      <protection/>
    </xf>
    <xf numFmtId="0" fontId="31" fillId="0" borderId="0" xfId="0" applyFont="1" applyAlignment="1" applyProtection="1">
      <alignment horizontal="center"/>
      <protection/>
    </xf>
    <xf numFmtId="0" fontId="31" fillId="0" borderId="0" xfId="0" applyFont="1" applyAlignment="1">
      <alignment horizontal="center"/>
    </xf>
    <xf numFmtId="187" fontId="30" fillId="0" borderId="0" xfId="0" applyNumberFormat="1" applyFont="1" applyAlignment="1" applyProtection="1">
      <alignment horizontal="right"/>
      <protection/>
    </xf>
    <xf numFmtId="173" fontId="6" fillId="0" borderId="0" xfId="0" applyNumberFormat="1" applyFont="1" applyAlignment="1" applyProtection="1">
      <alignment horizontal="left"/>
      <protection/>
    </xf>
    <xf numFmtId="0" fontId="28" fillId="0" borderId="0" xfId="0" applyFont="1" applyAlignment="1">
      <alignment/>
    </xf>
    <xf numFmtId="187" fontId="6" fillId="0" borderId="0" xfId="0" applyNumberFormat="1" applyFont="1" applyAlignment="1" applyProtection="1">
      <alignment/>
      <protection/>
    </xf>
    <xf numFmtId="187" fontId="28" fillId="0" borderId="0" xfId="0" applyNumberFormat="1" applyFont="1" applyAlignment="1" applyProtection="1">
      <alignment horizontal="left"/>
      <protection/>
    </xf>
    <xf numFmtId="176" fontId="0" fillId="0" borderId="0" xfId="15" applyNumberFormat="1" applyFont="1" applyAlignment="1">
      <alignment/>
    </xf>
    <xf numFmtId="0" fontId="6" fillId="0" borderId="0" xfId="0" applyFont="1" applyAlignment="1">
      <alignment horizontal="left"/>
    </xf>
    <xf numFmtId="0" fontId="20" fillId="0" borderId="0" xfId="0" applyFont="1" applyAlignment="1">
      <alignment horizontal="center"/>
    </xf>
    <xf numFmtId="0" fontId="23" fillId="0" borderId="0" xfId="0" applyFont="1" applyAlignment="1">
      <alignment/>
    </xf>
    <xf numFmtId="3" fontId="20" fillId="2" borderId="1" xfId="0" applyNumberFormat="1" applyFont="1" applyFill="1" applyBorder="1" applyAlignment="1" applyProtection="1">
      <alignment/>
      <protection locked="0"/>
    </xf>
    <xf numFmtId="211" fontId="20" fillId="2" borderId="1" xfId="15" applyNumberFormat="1" applyFont="1" applyFill="1" applyBorder="1" applyAlignment="1" applyProtection="1">
      <alignment horizontal="center"/>
      <protection locked="0"/>
    </xf>
    <xf numFmtId="191" fontId="20" fillId="2" borderId="1" xfId="0" applyNumberFormat="1" applyFont="1" applyFill="1" applyBorder="1" applyAlignment="1" applyProtection="1">
      <alignment horizontal="center"/>
      <protection locked="0"/>
    </xf>
    <xf numFmtId="0" fontId="0" fillId="0" borderId="0" xfId="0" applyNumberFormat="1" applyAlignment="1">
      <alignment/>
    </xf>
    <xf numFmtId="0" fontId="0" fillId="0" borderId="0" xfId="0" applyAlignment="1">
      <alignment/>
    </xf>
    <xf numFmtId="0" fontId="0" fillId="0" borderId="0" xfId="0" applyNumberFormat="1" applyAlignment="1">
      <alignment/>
    </xf>
    <xf numFmtId="0" fontId="23" fillId="0" borderId="0" xfId="0" applyNumberFormat="1" applyFont="1" applyAlignment="1">
      <alignment/>
    </xf>
    <xf numFmtId="0" fontId="32" fillId="0" borderId="0" xfId="0" applyFont="1" applyAlignment="1">
      <alignment/>
    </xf>
    <xf numFmtId="0" fontId="19" fillId="0" borderId="0" xfId="0" applyFont="1" applyAlignment="1">
      <alignment/>
    </xf>
    <xf numFmtId="0" fontId="0" fillId="0" borderId="0" xfId="0" applyFont="1" applyAlignment="1">
      <alignment/>
    </xf>
    <xf numFmtId="0" fontId="23" fillId="0" borderId="0" xfId="0" applyFont="1" applyAlignment="1">
      <alignment/>
    </xf>
    <xf numFmtId="0" fontId="22" fillId="0" borderId="0" xfId="0" applyNumberFormat="1" applyFont="1" applyAlignment="1">
      <alignment/>
    </xf>
    <xf numFmtId="0" fontId="9" fillId="0" borderId="0" xfId="0" applyFont="1" applyAlignment="1">
      <alignment horizontal="center"/>
    </xf>
    <xf numFmtId="0" fontId="23" fillId="2" borderId="1" xfId="0" applyNumberFormat="1" applyFont="1" applyFill="1" applyBorder="1" applyAlignment="1">
      <alignment/>
    </xf>
    <xf numFmtId="0" fontId="15" fillId="0" borderId="0" xfId="20" applyAlignment="1" applyProtection="1">
      <alignment/>
      <protection/>
    </xf>
    <xf numFmtId="3" fontId="13" fillId="0" borderId="0" xfId="0" applyNumberFormat="1" applyFont="1" applyAlignment="1">
      <alignment/>
    </xf>
    <xf numFmtId="187" fontId="33" fillId="0" borderId="1" xfId="0" applyNumberFormat="1" applyFont="1" applyBorder="1" applyAlignment="1">
      <alignment horizontal="right"/>
    </xf>
    <xf numFmtId="0" fontId="13" fillId="0" borderId="0" xfId="0" applyFont="1" applyAlignment="1" applyProtection="1">
      <alignment horizontal="left"/>
      <protection/>
    </xf>
    <xf numFmtId="0" fontId="13" fillId="0" borderId="0" xfId="0" applyFont="1" applyAlignment="1" applyProtection="1">
      <alignment/>
      <protection/>
    </xf>
    <xf numFmtId="164" fontId="13" fillId="0" borderId="0" xfId="0" applyNumberFormat="1" applyFont="1" applyAlignment="1" applyProtection="1">
      <alignment/>
      <protection/>
    </xf>
    <xf numFmtId="8" fontId="13" fillId="0" borderId="0" xfId="0" applyNumberFormat="1" applyFont="1" applyAlignment="1" applyProtection="1">
      <alignment/>
      <protection/>
    </xf>
    <xf numFmtId="10" fontId="28" fillId="0" borderId="0" xfId="21" applyNumberFormat="1" applyFont="1" applyAlignment="1">
      <alignment/>
    </xf>
    <xf numFmtId="44" fontId="7" fillId="0" borderId="0" xfId="17" applyFont="1" applyBorder="1" applyAlignment="1">
      <alignment wrapText="1"/>
    </xf>
    <xf numFmtId="1" fontId="7" fillId="0" borderId="0" xfId="0" applyNumberFormat="1" applyFont="1" applyAlignment="1" applyProtection="1">
      <alignment wrapText="1"/>
      <protection/>
    </xf>
    <xf numFmtId="9" fontId="20" fillId="0" borderId="0" xfId="0" applyNumberFormat="1" applyFont="1" applyBorder="1" applyAlignment="1">
      <alignment horizontal="center" wrapText="1"/>
    </xf>
    <xf numFmtId="1" fontId="7" fillId="0" borderId="0" xfId="0" applyNumberFormat="1" applyFont="1" applyAlignment="1" applyProtection="1">
      <alignment horizontal="right" wrapText="1"/>
      <protection/>
    </xf>
    <xf numFmtId="1" fontId="13" fillId="0" borderId="0" xfId="0" applyNumberFormat="1" applyFont="1" applyAlignment="1">
      <alignment/>
    </xf>
    <xf numFmtId="1" fontId="20" fillId="0" borderId="0" xfId="0" applyNumberFormat="1" applyFont="1" applyAlignment="1">
      <alignment horizontal="center" wrapText="1"/>
    </xf>
    <xf numFmtId="6" fontId="7" fillId="0" borderId="0" xfId="0" applyNumberFormat="1" applyFont="1" applyBorder="1" applyAlignment="1" applyProtection="1">
      <alignment horizontal="left"/>
      <protection/>
    </xf>
    <xf numFmtId="0" fontId="0" fillId="0" borderId="0" xfId="0" applyBorder="1" applyAlignment="1">
      <alignment horizontal="left"/>
    </xf>
    <xf numFmtId="0" fontId="9" fillId="0" borderId="0" xfId="0" applyFont="1" applyAlignment="1">
      <alignment horizontal="left"/>
    </xf>
    <xf numFmtId="164" fontId="7" fillId="0" borderId="0" xfId="0" applyNumberFormat="1" applyFont="1" applyBorder="1" applyAlignment="1" applyProtection="1">
      <alignment horizontal="left" wrapText="1"/>
      <protection/>
    </xf>
    <xf numFmtId="164" fontId="13" fillId="0" borderId="1" xfId="0" applyNumberFormat="1" applyFont="1" applyBorder="1" applyAlignment="1" applyProtection="1">
      <alignment/>
      <protection/>
    </xf>
    <xf numFmtId="164" fontId="21" fillId="0" borderId="1" xfId="0" applyNumberFormat="1" applyFont="1" applyBorder="1" applyAlignment="1" applyProtection="1">
      <alignment horizontal="left"/>
      <protection/>
    </xf>
    <xf numFmtId="164" fontId="20" fillId="0" borderId="1" xfId="0" applyNumberFormat="1" applyFont="1" applyBorder="1" applyAlignment="1" applyProtection="1">
      <alignment/>
      <protection/>
    </xf>
    <xf numFmtId="164" fontId="21" fillId="0" borderId="0" xfId="0" applyNumberFormat="1" applyFont="1" applyAlignment="1" applyProtection="1">
      <alignment horizontal="left"/>
      <protection/>
    </xf>
    <xf numFmtId="164" fontId="13" fillId="0" borderId="1" xfId="0" applyNumberFormat="1" applyFont="1" applyBorder="1" applyAlignment="1" applyProtection="1">
      <alignment horizontal="left"/>
      <protection/>
    </xf>
    <xf numFmtId="0" fontId="0" fillId="0" borderId="0" xfId="0" applyAlignment="1">
      <alignment wrapText="1"/>
    </xf>
    <xf numFmtId="44" fontId="7" fillId="2" borderId="6" xfId="17" applyNumberFormat="1" applyFont="1" applyFill="1" applyBorder="1" applyAlignment="1" applyProtection="1">
      <alignment horizontal="center"/>
      <protection locked="0"/>
    </xf>
    <xf numFmtId="37" fontId="7" fillId="2" borderId="6" xfId="17" applyNumberFormat="1" applyFont="1" applyFill="1" applyBorder="1" applyAlignment="1" applyProtection="1">
      <alignment horizontal="center"/>
      <protection locked="0"/>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3" fontId="7" fillId="2" borderId="18" xfId="0" applyNumberFormat="1" applyFont="1" applyFill="1" applyBorder="1" applyAlignment="1" applyProtection="1">
      <alignment horizontal="center"/>
      <protection locked="0"/>
    </xf>
    <xf numFmtId="3" fontId="7" fillId="2" borderId="24" xfId="0" applyNumberFormat="1" applyFont="1" applyFill="1" applyBorder="1" applyAlignment="1" applyProtection="1">
      <alignment horizontal="center"/>
      <protection locked="0"/>
    </xf>
    <xf numFmtId="3" fontId="7" fillId="2" borderId="25"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wrapText="1"/>
      <protection/>
    </xf>
    <xf numFmtId="0" fontId="0" fillId="0" borderId="0" xfId="0" applyAlignment="1">
      <alignment wrapText="1"/>
    </xf>
    <xf numFmtId="0" fontId="13" fillId="0" borderId="3" xfId="0" applyFont="1" applyBorder="1" applyAlignment="1">
      <alignment wrapText="1"/>
    </xf>
    <xf numFmtId="0" fontId="0" fillId="0" borderId="3" xfId="0" applyBorder="1" applyAlignment="1">
      <alignment wrapText="1"/>
    </xf>
    <xf numFmtId="0" fontId="13" fillId="0" borderId="24" xfId="0" applyFont="1" applyBorder="1" applyAlignment="1">
      <alignment wrapText="1"/>
    </xf>
    <xf numFmtId="0" fontId="0" fillId="0" borderId="24" xfId="0" applyBorder="1" applyAlignment="1">
      <alignment wrapText="1"/>
    </xf>
    <xf numFmtId="0" fontId="1" fillId="0" borderId="18" xfId="0" applyFont="1" applyBorder="1" applyAlignment="1">
      <alignment horizontal="center" wrapText="1"/>
    </xf>
    <xf numFmtId="0" fontId="1" fillId="0" borderId="24" xfId="0" applyFont="1" applyBorder="1" applyAlignment="1">
      <alignment horizontal="center" wrapText="1"/>
    </xf>
    <xf numFmtId="0" fontId="13" fillId="0" borderId="26" xfId="0" applyFont="1" applyBorder="1" applyAlignment="1">
      <alignment horizontal="center" wrapText="1"/>
    </xf>
    <xf numFmtId="6" fontId="7" fillId="0" borderId="27" xfId="0" applyNumberFormat="1" applyFont="1" applyBorder="1" applyAlignment="1" applyProtection="1">
      <alignment horizontal="right"/>
      <protection/>
    </xf>
    <xf numFmtId="0" fontId="0" fillId="0" borderId="28" xfId="0" applyBorder="1" applyAlignment="1">
      <alignment horizontal="right"/>
    </xf>
    <xf numFmtId="9" fontId="20" fillId="0" borderId="2" xfId="0" applyNumberFormat="1" applyFont="1" applyBorder="1" applyAlignment="1">
      <alignment horizontal="center" wrapText="1"/>
    </xf>
    <xf numFmtId="0" fontId="2" fillId="0" borderId="0" xfId="0" applyFont="1" applyAlignment="1">
      <alignment wrapText="1"/>
    </xf>
    <xf numFmtId="0" fontId="2" fillId="0" borderId="16" xfId="0" applyFont="1" applyBorder="1" applyAlignment="1">
      <alignment wrapText="1"/>
    </xf>
    <xf numFmtId="0" fontId="21" fillId="0" borderId="0" xfId="0" applyFont="1" applyAlignment="1">
      <alignment horizontal="center"/>
    </xf>
    <xf numFmtId="0" fontId="22" fillId="0" borderId="0" xfId="0" applyFont="1" applyAlignment="1">
      <alignment horizontal="center"/>
    </xf>
    <xf numFmtId="0" fontId="1" fillId="0" borderId="6" xfId="0" applyFont="1" applyFill="1" applyBorder="1" applyAlignment="1" applyProtection="1">
      <alignment wrapText="1"/>
      <protection/>
    </xf>
    <xf numFmtId="0" fontId="1" fillId="0" borderId="1" xfId="0" applyFont="1" applyFill="1" applyBorder="1" applyAlignment="1" applyProtection="1">
      <alignment wrapText="1"/>
      <protection/>
    </xf>
    <xf numFmtId="178" fontId="1" fillId="0" borderId="29" xfId="0" applyNumberFormat="1" applyFont="1" applyBorder="1" applyAlignment="1">
      <alignment/>
    </xf>
    <xf numFmtId="0" fontId="0" fillId="0" borderId="15" xfId="0" applyFont="1" applyBorder="1" applyAlignment="1">
      <alignment horizontal="left"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6</xdr:col>
      <xdr:colOff>247650</xdr:colOff>
      <xdr:row>12</xdr:row>
      <xdr:rowOff>9525</xdr:rowOff>
    </xdr:to>
    <xdr:pic>
      <xdr:nvPicPr>
        <xdr:cNvPr id="1" name="Picture 1" descr="msue14"/>
        <xdr:cNvPicPr preferRelativeResize="1">
          <a:picLocks noChangeAspect="1"/>
        </xdr:cNvPicPr>
      </xdr:nvPicPr>
      <xdr:blipFill>
        <a:blip r:embed="rId1"/>
        <a:stretch>
          <a:fillRect/>
        </a:stretch>
      </xdr:blipFill>
      <xdr:spPr>
        <a:xfrm>
          <a:off x="180975" y="733425"/>
          <a:ext cx="3390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z@msu.edu" TargetMode="External" /><Relationship Id="rId2" Type="http://schemas.openxmlformats.org/officeDocument/2006/relationships/hyperlink" Target="mailto:fernan15@msu.ed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2:R86"/>
  <sheetViews>
    <sheetView tabSelected="1" zoomScale="150" zoomScaleNormal="150" workbookViewId="0" topLeftCell="A1">
      <selection activeCell="A1" sqref="A1"/>
    </sheetView>
  </sheetViews>
  <sheetFormatPr defaultColWidth="8.8515625" defaultRowHeight="12.75"/>
  <cols>
    <col min="1" max="1" width="2.28125" style="0" customWidth="1"/>
    <col min="2" max="2" width="12.140625" style="0" customWidth="1"/>
  </cols>
  <sheetData>
    <row r="2" ht="30">
      <c r="B2" s="229" t="s">
        <v>106</v>
      </c>
    </row>
    <row r="3" ht="12.75">
      <c r="B3" t="s">
        <v>105</v>
      </c>
    </row>
    <row r="14" spans="2:11" ht="12.75">
      <c r="B14" s="231" t="s">
        <v>567</v>
      </c>
      <c r="K14" s="197" t="s">
        <v>605</v>
      </c>
    </row>
    <row r="15" spans="2:11" ht="15.75">
      <c r="B15" s="230"/>
      <c r="C15" s="30" t="s">
        <v>611</v>
      </c>
      <c r="D15" s="30"/>
      <c r="E15" s="30"/>
      <c r="F15" s="30"/>
      <c r="G15" s="30"/>
      <c r="H15" s="30"/>
      <c r="I15" s="30"/>
      <c r="K15" s="236" t="s">
        <v>603</v>
      </c>
    </row>
    <row r="16" spans="2:11" ht="15.75">
      <c r="B16" s="230"/>
      <c r="C16" s="30" t="s">
        <v>568</v>
      </c>
      <c r="D16" s="30"/>
      <c r="E16" s="30"/>
      <c r="F16" s="30"/>
      <c r="G16" s="30"/>
      <c r="H16" s="30"/>
      <c r="I16" s="30"/>
      <c r="K16" s="236" t="s">
        <v>604</v>
      </c>
    </row>
    <row r="17" spans="2:11" ht="15.75">
      <c r="B17" s="230"/>
      <c r="C17" s="30" t="s">
        <v>628</v>
      </c>
      <c r="D17" s="30"/>
      <c r="E17" s="30"/>
      <c r="F17" s="30"/>
      <c r="G17" s="30"/>
      <c r="H17" s="30"/>
      <c r="I17" s="30"/>
      <c r="K17" s="236" t="s">
        <v>104</v>
      </c>
    </row>
    <row r="18" ht="12.75">
      <c r="B18" t="s">
        <v>610</v>
      </c>
    </row>
    <row r="19" spans="3:7" ht="15.75">
      <c r="C19" s="30" t="s">
        <v>617</v>
      </c>
      <c r="D19" s="30"/>
      <c r="E19" s="30"/>
      <c r="F19" s="30"/>
      <c r="G19" s="30"/>
    </row>
    <row r="20" spans="3:7" ht="15.75">
      <c r="C20" s="30" t="s">
        <v>103</v>
      </c>
      <c r="D20" s="30"/>
      <c r="E20" s="30"/>
      <c r="F20" s="30"/>
      <c r="G20" s="30"/>
    </row>
    <row r="21" spans="2:7" ht="15.75">
      <c r="B21" t="s">
        <v>619</v>
      </c>
      <c r="C21" s="30"/>
      <c r="D21" s="30"/>
      <c r="E21" s="30"/>
      <c r="F21" s="30"/>
      <c r="G21" s="30"/>
    </row>
    <row r="22" spans="3:7" ht="15.75">
      <c r="C22" s="30" t="s">
        <v>618</v>
      </c>
      <c r="D22" s="30"/>
      <c r="E22" s="30"/>
      <c r="F22" s="30"/>
      <c r="G22" s="30"/>
    </row>
    <row r="23" spans="3:7" ht="15.75">
      <c r="C23" s="30"/>
      <c r="D23" s="30"/>
      <c r="E23" s="30"/>
      <c r="F23" s="30"/>
      <c r="G23" s="30"/>
    </row>
    <row r="24" spans="2:13" ht="18">
      <c r="B24" s="228" t="s">
        <v>612</v>
      </c>
      <c r="C24" s="226"/>
      <c r="D24" s="226"/>
      <c r="E24" s="226"/>
      <c r="F24" s="226"/>
      <c r="G24" s="226"/>
      <c r="H24" s="226"/>
      <c r="I24" s="226"/>
      <c r="J24" s="226"/>
      <c r="K24" s="226"/>
      <c r="L24" s="226"/>
      <c r="M24" s="226"/>
    </row>
    <row r="25" spans="2:13" ht="18">
      <c r="B25" s="228" t="s">
        <v>579</v>
      </c>
      <c r="C25" s="226"/>
      <c r="D25" s="226"/>
      <c r="E25" s="226"/>
      <c r="F25" s="226"/>
      <c r="G25" s="226"/>
      <c r="H25" s="226"/>
      <c r="I25" s="226"/>
      <c r="J25" s="226"/>
      <c r="K25" s="226"/>
      <c r="L25" s="226"/>
      <c r="M25" s="226"/>
    </row>
    <row r="26" spans="2:13" ht="18">
      <c r="B26" s="228"/>
      <c r="C26" s="232" t="s">
        <v>571</v>
      </c>
      <c r="D26" s="226"/>
      <c r="E26" s="226"/>
      <c r="F26" s="226"/>
      <c r="G26" s="226"/>
      <c r="H26" s="226"/>
      <c r="I26" s="226"/>
      <c r="J26" s="226"/>
      <c r="K26" s="226"/>
      <c r="L26" s="226"/>
      <c r="M26" s="226"/>
    </row>
    <row r="27" spans="2:13" ht="18">
      <c r="B27" s="228"/>
      <c r="C27" s="232" t="s">
        <v>569</v>
      </c>
      <c r="D27" s="226"/>
      <c r="E27" s="226"/>
      <c r="F27" s="226"/>
      <c r="G27" s="226"/>
      <c r="H27" s="226"/>
      <c r="I27" s="226"/>
      <c r="J27" s="226"/>
      <c r="K27" s="226"/>
      <c r="L27" s="226"/>
      <c r="M27" s="226"/>
    </row>
    <row r="28" spans="2:13" ht="18">
      <c r="B28" s="228"/>
      <c r="C28" s="232" t="s">
        <v>570</v>
      </c>
      <c r="D28" s="226"/>
      <c r="E28" s="226"/>
      <c r="F28" s="226"/>
      <c r="G28" s="226"/>
      <c r="H28" s="226"/>
      <c r="I28" s="226"/>
      <c r="J28" s="226"/>
      <c r="K28" s="226"/>
      <c r="L28" s="226"/>
      <c r="M28" s="226"/>
    </row>
    <row r="29" spans="2:13" ht="18">
      <c r="B29" s="228" t="s">
        <v>580</v>
      </c>
      <c r="C29" s="232"/>
      <c r="D29" s="226"/>
      <c r="E29" s="226"/>
      <c r="F29" s="226"/>
      <c r="G29" s="226"/>
      <c r="H29" s="226"/>
      <c r="I29" s="226"/>
      <c r="J29" s="226"/>
      <c r="K29" s="226"/>
      <c r="L29" s="226"/>
      <c r="M29" s="226"/>
    </row>
    <row r="30" spans="2:13" ht="18">
      <c r="B30" s="228" t="s">
        <v>162</v>
      </c>
      <c r="C30" s="232"/>
      <c r="D30" s="226"/>
      <c r="E30" s="226"/>
      <c r="F30" s="226"/>
      <c r="G30" s="226"/>
      <c r="H30" s="226"/>
      <c r="I30" s="226"/>
      <c r="J30" s="226"/>
      <c r="K30" s="226"/>
      <c r="L30" s="226"/>
      <c r="M30" s="226"/>
    </row>
    <row r="31" spans="2:13" ht="18">
      <c r="B31" s="228"/>
      <c r="C31" s="232"/>
      <c r="D31" s="226"/>
      <c r="E31" s="226"/>
      <c r="F31" s="226"/>
      <c r="G31" s="226"/>
      <c r="H31" s="226"/>
      <c r="I31" s="226"/>
      <c r="J31" s="226"/>
      <c r="K31" s="226"/>
      <c r="L31" s="226"/>
      <c r="M31" s="226"/>
    </row>
    <row r="32" spans="2:13" ht="18">
      <c r="B32" s="228" t="s">
        <v>551</v>
      </c>
      <c r="C32" s="41"/>
      <c r="D32" s="41"/>
      <c r="E32" s="41"/>
      <c r="F32" s="41"/>
      <c r="G32" s="41"/>
      <c r="H32" s="41"/>
      <c r="I32" s="41"/>
      <c r="J32" s="41"/>
      <c r="K32" s="41"/>
      <c r="L32" s="41"/>
      <c r="M32" s="41"/>
    </row>
    <row r="33" spans="2:13" ht="18">
      <c r="B33" s="228" t="s">
        <v>561</v>
      </c>
      <c r="C33" s="41"/>
      <c r="D33" s="41"/>
      <c r="E33" s="41"/>
      <c r="F33" s="41"/>
      <c r="G33" s="41"/>
      <c r="H33" s="41"/>
      <c r="I33" s="41"/>
      <c r="J33" s="41"/>
      <c r="K33" s="41"/>
      <c r="L33" s="41"/>
      <c r="M33" s="41"/>
    </row>
    <row r="34" spans="2:13" ht="18">
      <c r="B34" s="228" t="s">
        <v>599</v>
      </c>
      <c r="C34" s="41"/>
      <c r="D34" s="41"/>
      <c r="E34" s="41"/>
      <c r="F34" s="41"/>
      <c r="G34" s="41"/>
      <c r="H34" s="41"/>
      <c r="I34" s="41"/>
      <c r="J34" s="41"/>
      <c r="K34" s="41"/>
      <c r="L34" s="41"/>
      <c r="M34" s="41"/>
    </row>
    <row r="35" spans="2:13" ht="18">
      <c r="B35" s="228" t="s">
        <v>613</v>
      </c>
      <c r="C35" s="41"/>
      <c r="D35" s="41"/>
      <c r="E35" s="41"/>
      <c r="F35" s="41"/>
      <c r="G35" s="41"/>
      <c r="H35" s="41"/>
      <c r="I35" s="41"/>
      <c r="J35" s="41"/>
      <c r="K35" s="41"/>
      <c r="L35" s="41"/>
      <c r="M35" s="41"/>
    </row>
    <row r="36" spans="2:13" ht="18">
      <c r="B36" s="228" t="s">
        <v>572</v>
      </c>
      <c r="C36" s="41"/>
      <c r="D36" s="41"/>
      <c r="E36" s="41"/>
      <c r="F36" s="41"/>
      <c r="G36" s="41"/>
      <c r="H36" s="41"/>
      <c r="I36" s="41"/>
      <c r="J36" s="41"/>
      <c r="K36" s="41"/>
      <c r="L36" s="41"/>
      <c r="M36" s="41"/>
    </row>
    <row r="37" spans="2:13" ht="18">
      <c r="B37" s="228" t="s">
        <v>614</v>
      </c>
      <c r="C37" s="41"/>
      <c r="D37" s="41"/>
      <c r="E37" s="41"/>
      <c r="F37" s="41"/>
      <c r="G37" s="41"/>
      <c r="H37" s="41"/>
      <c r="I37" s="41"/>
      <c r="J37" s="41"/>
      <c r="K37" s="41"/>
      <c r="L37" s="41"/>
      <c r="M37" s="41"/>
    </row>
    <row r="38" spans="2:13" ht="18">
      <c r="B38" s="228" t="s">
        <v>581</v>
      </c>
      <c r="C38" s="41"/>
      <c r="D38" s="41"/>
      <c r="E38" s="41"/>
      <c r="F38" s="41"/>
      <c r="G38" s="41"/>
      <c r="H38" s="41"/>
      <c r="I38" s="41"/>
      <c r="J38" s="41"/>
      <c r="K38" s="41"/>
      <c r="L38" s="41"/>
      <c r="M38" s="41"/>
    </row>
    <row r="39" spans="2:13" ht="18">
      <c r="B39" s="228"/>
      <c r="C39" s="41"/>
      <c r="D39" s="41"/>
      <c r="E39" s="41"/>
      <c r="F39" s="41"/>
      <c r="G39" s="41"/>
      <c r="H39" s="41"/>
      <c r="I39" s="41"/>
      <c r="J39" s="41"/>
      <c r="K39" s="41"/>
      <c r="L39" s="41"/>
      <c r="M39" s="41"/>
    </row>
    <row r="40" spans="2:13" ht="18">
      <c r="B40" s="228" t="s">
        <v>552</v>
      </c>
      <c r="C40" s="41"/>
      <c r="D40" s="41"/>
      <c r="E40" s="41"/>
      <c r="F40" s="41"/>
      <c r="G40" s="41"/>
      <c r="H40" s="41"/>
      <c r="I40" s="41"/>
      <c r="J40" s="41"/>
      <c r="K40" s="41"/>
      <c r="L40" s="41"/>
      <c r="M40" s="41"/>
    </row>
    <row r="41" spans="2:13" ht="18">
      <c r="B41" s="228" t="s">
        <v>553</v>
      </c>
      <c r="C41" s="41"/>
      <c r="D41" s="41"/>
      <c r="E41" s="41"/>
      <c r="F41" s="41"/>
      <c r="G41" s="41"/>
      <c r="H41" s="41"/>
      <c r="I41" s="41"/>
      <c r="J41" s="41"/>
      <c r="K41" s="41"/>
      <c r="L41" s="41"/>
      <c r="M41" s="41"/>
    </row>
    <row r="42" spans="2:13" ht="18">
      <c r="B42" s="228" t="s">
        <v>566</v>
      </c>
      <c r="C42" s="41"/>
      <c r="D42" s="41"/>
      <c r="E42" s="41"/>
      <c r="F42" s="41"/>
      <c r="G42" s="41"/>
      <c r="H42" s="41"/>
      <c r="I42" s="41"/>
      <c r="J42" s="41"/>
      <c r="K42" s="41"/>
      <c r="L42" s="41"/>
      <c r="M42" s="41"/>
    </row>
    <row r="43" spans="2:17" ht="18">
      <c r="B43" s="228" t="s">
        <v>556</v>
      </c>
      <c r="C43" s="41"/>
      <c r="D43" s="41"/>
      <c r="E43" s="41"/>
      <c r="F43" s="41"/>
      <c r="G43" s="41"/>
      <c r="H43" s="41"/>
      <c r="I43" s="41"/>
      <c r="J43" s="41"/>
      <c r="K43" s="41"/>
      <c r="L43" s="41"/>
      <c r="M43" s="41"/>
      <c r="Q43" s="225"/>
    </row>
    <row r="44" spans="2:17" ht="18">
      <c r="B44" s="228" t="s">
        <v>573</v>
      </c>
      <c r="C44" s="41"/>
      <c r="D44" s="41"/>
      <c r="E44" s="41"/>
      <c r="F44" s="41"/>
      <c r="G44" s="41"/>
      <c r="H44" s="41"/>
      <c r="I44" s="41"/>
      <c r="J44" s="41"/>
      <c r="K44" s="41"/>
      <c r="L44" s="41"/>
      <c r="M44" s="41"/>
      <c r="Q44" s="225"/>
    </row>
    <row r="45" spans="2:17" ht="18">
      <c r="B45" s="228"/>
      <c r="C45" s="41"/>
      <c r="D45" s="41"/>
      <c r="E45" s="41"/>
      <c r="F45" s="41"/>
      <c r="G45" s="41"/>
      <c r="H45" s="41"/>
      <c r="I45" s="41"/>
      <c r="J45" s="41"/>
      <c r="K45" s="41"/>
      <c r="L45" s="41"/>
      <c r="M45" s="41"/>
      <c r="Q45" s="225"/>
    </row>
    <row r="46" spans="1:18" ht="18">
      <c r="A46" s="226"/>
      <c r="B46" s="228" t="s">
        <v>555</v>
      </c>
      <c r="C46" s="226"/>
      <c r="D46" s="226"/>
      <c r="E46" s="226"/>
      <c r="F46" s="226"/>
      <c r="G46" s="226"/>
      <c r="H46" s="226"/>
      <c r="I46" s="226"/>
      <c r="J46" s="226"/>
      <c r="K46" s="226"/>
      <c r="L46" s="226"/>
      <c r="M46" s="226"/>
      <c r="N46" s="226"/>
      <c r="O46" s="226"/>
      <c r="P46" s="226"/>
      <c r="Q46" s="226"/>
      <c r="R46" s="226"/>
    </row>
    <row r="47" spans="1:18" ht="18">
      <c r="A47" s="226"/>
      <c r="B47" s="228" t="s">
        <v>630</v>
      </c>
      <c r="C47" s="226"/>
      <c r="D47" s="226"/>
      <c r="E47" s="226"/>
      <c r="F47" s="226"/>
      <c r="G47" s="226"/>
      <c r="H47" s="226"/>
      <c r="I47" s="226"/>
      <c r="J47" s="226"/>
      <c r="K47" s="226"/>
      <c r="L47" s="226"/>
      <c r="M47" s="226"/>
      <c r="N47" s="226"/>
      <c r="O47" s="226"/>
      <c r="P47" s="226"/>
      <c r="Q47" s="226"/>
      <c r="R47" s="226"/>
    </row>
    <row r="48" spans="1:18" ht="18">
      <c r="A48" s="226"/>
      <c r="B48" s="228" t="s">
        <v>574</v>
      </c>
      <c r="C48" s="226"/>
      <c r="D48" s="226"/>
      <c r="E48" s="226"/>
      <c r="F48" s="226"/>
      <c r="G48" s="226"/>
      <c r="H48" s="226"/>
      <c r="I48" s="226"/>
      <c r="J48" s="226"/>
      <c r="K48" s="226"/>
      <c r="L48" s="226"/>
      <c r="M48" s="226"/>
      <c r="N48" s="226"/>
      <c r="O48" s="226"/>
      <c r="P48" s="226"/>
      <c r="Q48" s="226"/>
      <c r="R48" s="226"/>
    </row>
    <row r="49" spans="1:18" ht="12.75">
      <c r="A49" s="226"/>
      <c r="B49" s="227"/>
      <c r="C49" s="226"/>
      <c r="D49" s="226"/>
      <c r="E49" s="226"/>
      <c r="F49" s="226"/>
      <c r="G49" s="226"/>
      <c r="H49" s="226"/>
      <c r="I49" s="226"/>
      <c r="J49" s="226"/>
      <c r="K49" s="226"/>
      <c r="L49" s="226"/>
      <c r="M49" s="226"/>
      <c r="N49" s="226"/>
      <c r="O49" s="226"/>
      <c r="P49" s="226"/>
      <c r="Q49" s="226"/>
      <c r="R49" s="226"/>
    </row>
    <row r="50" spans="1:18" ht="12.75">
      <c r="A50" s="226"/>
      <c r="B50" s="227"/>
      <c r="C50" s="226"/>
      <c r="D50" s="226"/>
      <c r="E50" s="226"/>
      <c r="F50" s="226"/>
      <c r="G50" s="226"/>
      <c r="H50" s="226"/>
      <c r="I50" s="226"/>
      <c r="J50" s="226"/>
      <c r="K50" s="226"/>
      <c r="L50" s="226"/>
      <c r="M50" s="226"/>
      <c r="N50" s="226"/>
      <c r="O50" s="226"/>
      <c r="P50" s="226"/>
      <c r="Q50" s="226"/>
      <c r="R50" s="226"/>
    </row>
    <row r="51" spans="1:18" ht="12.75">
      <c r="A51" s="226"/>
      <c r="B51" s="227"/>
      <c r="C51" s="226"/>
      <c r="D51" s="226"/>
      <c r="E51" s="226"/>
      <c r="F51" s="226"/>
      <c r="G51" s="226"/>
      <c r="H51" s="226"/>
      <c r="I51" s="226"/>
      <c r="J51" s="226"/>
      <c r="K51" s="226"/>
      <c r="L51" s="226"/>
      <c r="M51" s="226"/>
      <c r="N51" s="226"/>
      <c r="O51" s="226"/>
      <c r="P51" s="226"/>
      <c r="Q51" s="226"/>
      <c r="R51" s="226"/>
    </row>
    <row r="52" spans="1:18" ht="18">
      <c r="A52" s="226"/>
      <c r="B52" s="233" t="s">
        <v>575</v>
      </c>
      <c r="C52" s="232"/>
      <c r="D52" s="226"/>
      <c r="E52" s="226"/>
      <c r="F52" s="226"/>
      <c r="G52" s="226"/>
      <c r="H52" s="226"/>
      <c r="I52" s="226"/>
      <c r="J52" s="226"/>
      <c r="K52" s="226"/>
      <c r="L52" s="226"/>
      <c r="M52" s="226"/>
      <c r="N52" s="226"/>
      <c r="O52" s="226"/>
      <c r="P52" s="226"/>
      <c r="Q52" s="226"/>
      <c r="R52" s="226"/>
    </row>
    <row r="53" spans="1:18" ht="18">
      <c r="A53" s="226"/>
      <c r="B53" s="228" t="s">
        <v>582</v>
      </c>
      <c r="C53" s="232"/>
      <c r="D53" s="226"/>
      <c r="E53" s="226"/>
      <c r="F53" s="226"/>
      <c r="G53" s="226"/>
      <c r="H53" s="226"/>
      <c r="I53" s="226"/>
      <c r="J53" s="226"/>
      <c r="K53" s="226"/>
      <c r="L53" s="226"/>
      <c r="M53" s="226"/>
      <c r="N53" s="226"/>
      <c r="O53" s="226"/>
      <c r="P53" s="226"/>
      <c r="Q53" s="226"/>
      <c r="R53" s="226"/>
    </row>
    <row r="54" spans="1:18" ht="18">
      <c r="A54" s="226"/>
      <c r="B54" s="228" t="s">
        <v>576</v>
      </c>
      <c r="C54" s="232"/>
      <c r="D54" s="226"/>
      <c r="E54" s="226"/>
      <c r="F54" s="226"/>
      <c r="G54" s="226"/>
      <c r="H54" s="226"/>
      <c r="I54" s="226"/>
      <c r="J54" s="226"/>
      <c r="K54" s="226"/>
      <c r="L54" s="226"/>
      <c r="M54" s="226"/>
      <c r="N54" s="226"/>
      <c r="O54" s="226"/>
      <c r="P54" s="226"/>
      <c r="Q54" s="226"/>
      <c r="R54" s="226"/>
    </row>
    <row r="55" spans="1:18" ht="18">
      <c r="A55" s="226"/>
      <c r="B55" s="228" t="s">
        <v>577</v>
      </c>
      <c r="C55" s="232"/>
      <c r="D55" s="226"/>
      <c r="E55" s="226"/>
      <c r="F55" s="226"/>
      <c r="G55" s="226"/>
      <c r="H55" s="226"/>
      <c r="I55" s="226"/>
      <c r="J55" s="226"/>
      <c r="K55" s="226"/>
      <c r="L55" s="226"/>
      <c r="M55" s="226"/>
      <c r="N55" s="226"/>
      <c r="O55" s="226"/>
      <c r="P55" s="226"/>
      <c r="Q55" s="226"/>
      <c r="R55" s="226"/>
    </row>
    <row r="56" spans="1:18" ht="18">
      <c r="A56" s="226"/>
      <c r="B56" s="228" t="s">
        <v>615</v>
      </c>
      <c r="C56" s="232"/>
      <c r="D56" s="226"/>
      <c r="E56" s="226"/>
      <c r="F56" s="226"/>
      <c r="G56" s="226"/>
      <c r="H56" s="226"/>
      <c r="I56" s="226"/>
      <c r="J56" s="226"/>
      <c r="K56" s="226"/>
      <c r="L56" s="226"/>
      <c r="M56" s="226"/>
      <c r="N56" s="226"/>
      <c r="O56" s="226"/>
      <c r="P56" s="226"/>
      <c r="Q56" s="226"/>
      <c r="R56" s="226"/>
    </row>
    <row r="57" spans="1:18" ht="18">
      <c r="A57" s="226"/>
      <c r="B57" s="228" t="s">
        <v>578</v>
      </c>
      <c r="C57" s="232"/>
      <c r="D57" s="226"/>
      <c r="E57" s="226"/>
      <c r="F57" s="226"/>
      <c r="G57" s="226"/>
      <c r="H57" s="226"/>
      <c r="I57" s="226"/>
      <c r="J57" s="226"/>
      <c r="K57" s="226"/>
      <c r="L57" s="226"/>
      <c r="M57" s="226"/>
      <c r="N57" s="226"/>
      <c r="O57" s="226"/>
      <c r="P57" s="226"/>
      <c r="Q57" s="226"/>
      <c r="R57" s="226"/>
    </row>
    <row r="58" spans="1:18" ht="18">
      <c r="A58" s="226"/>
      <c r="B58" s="228" t="s">
        <v>616</v>
      </c>
      <c r="C58" s="226"/>
      <c r="D58" s="226"/>
      <c r="E58" s="226"/>
      <c r="F58" s="226"/>
      <c r="G58" s="226"/>
      <c r="H58" s="226"/>
      <c r="I58" s="226"/>
      <c r="J58" s="226"/>
      <c r="K58" s="226"/>
      <c r="L58" s="226"/>
      <c r="M58" s="226"/>
      <c r="N58" s="226"/>
      <c r="O58" s="226"/>
      <c r="P58" s="226"/>
      <c r="Q58" s="226"/>
      <c r="R58" s="226"/>
    </row>
    <row r="59" spans="1:18" ht="12.75">
      <c r="A59" s="226"/>
      <c r="B59" s="227"/>
      <c r="C59" s="226"/>
      <c r="D59" s="226"/>
      <c r="E59" s="226"/>
      <c r="F59" s="226"/>
      <c r="G59" s="226"/>
      <c r="H59" s="226"/>
      <c r="I59" s="226"/>
      <c r="J59" s="226"/>
      <c r="K59" s="226"/>
      <c r="L59" s="226"/>
      <c r="M59" s="226"/>
      <c r="N59" s="226"/>
      <c r="O59" s="226"/>
      <c r="P59" s="226"/>
      <c r="Q59" s="226"/>
      <c r="R59" s="226"/>
    </row>
    <row r="60" spans="1:18" ht="18">
      <c r="A60" s="226"/>
      <c r="B60" s="235" t="s">
        <v>596</v>
      </c>
      <c r="C60" s="226"/>
      <c r="D60" s="226"/>
      <c r="E60" s="226"/>
      <c r="F60" s="226"/>
      <c r="G60" s="226"/>
      <c r="H60" s="226"/>
      <c r="I60" s="226"/>
      <c r="J60" s="226"/>
      <c r="K60" s="226"/>
      <c r="L60" s="226"/>
      <c r="M60" s="226"/>
      <c r="N60" s="226"/>
      <c r="O60" s="226"/>
      <c r="P60" s="226"/>
      <c r="Q60" s="226"/>
      <c r="R60" s="226"/>
    </row>
    <row r="61" spans="1:18" ht="18">
      <c r="A61" s="226"/>
      <c r="B61" s="232" t="s">
        <v>602</v>
      </c>
      <c r="C61" s="226"/>
      <c r="D61" s="226"/>
      <c r="E61" s="226"/>
      <c r="F61" s="226"/>
      <c r="G61" s="226"/>
      <c r="H61" s="226"/>
      <c r="I61" s="226"/>
      <c r="J61" s="226"/>
      <c r="K61" s="226"/>
      <c r="L61" s="226"/>
      <c r="M61" s="226"/>
      <c r="N61" s="226"/>
      <c r="O61" s="226"/>
      <c r="P61" s="226"/>
      <c r="Q61" s="226"/>
      <c r="R61" s="226"/>
    </row>
    <row r="62" spans="1:18" ht="12.75">
      <c r="A62" s="226"/>
      <c r="B62" s="226"/>
      <c r="C62" s="226"/>
      <c r="D62" s="226"/>
      <c r="E62" s="226"/>
      <c r="F62" s="226"/>
      <c r="G62" s="226"/>
      <c r="H62" s="226"/>
      <c r="I62" s="226"/>
      <c r="J62" s="226"/>
      <c r="K62" s="226"/>
      <c r="L62" s="226"/>
      <c r="M62" s="226"/>
      <c r="N62" s="226"/>
      <c r="O62" s="226"/>
      <c r="P62" s="226"/>
      <c r="Q62" s="226"/>
      <c r="R62" s="226"/>
    </row>
    <row r="63" spans="1:18" ht="12">
      <c r="A63" s="226"/>
      <c r="B63" s="226"/>
      <c r="C63" s="226"/>
      <c r="D63" s="226"/>
      <c r="E63" s="226"/>
      <c r="F63" s="226"/>
      <c r="G63" s="226"/>
      <c r="H63" s="226"/>
      <c r="I63" s="226"/>
      <c r="J63" s="226"/>
      <c r="K63" s="226"/>
      <c r="L63" s="226"/>
      <c r="M63" s="226"/>
      <c r="N63" s="226"/>
      <c r="O63" s="226"/>
      <c r="P63" s="226"/>
      <c r="Q63" s="226"/>
      <c r="R63" s="226"/>
    </row>
    <row r="64" spans="1:18" ht="12">
      <c r="A64" s="226"/>
      <c r="B64" s="226"/>
      <c r="C64" s="226"/>
      <c r="D64" s="226"/>
      <c r="E64" s="226"/>
      <c r="F64" s="226"/>
      <c r="G64" s="226"/>
      <c r="H64" s="226"/>
      <c r="I64" s="226"/>
      <c r="J64" s="226"/>
      <c r="K64" s="226"/>
      <c r="L64" s="226"/>
      <c r="M64" s="226"/>
      <c r="N64" s="226"/>
      <c r="O64" s="226"/>
      <c r="P64" s="226"/>
      <c r="Q64" s="226"/>
      <c r="R64" s="226"/>
    </row>
    <row r="65" spans="1:18" ht="12">
      <c r="A65" s="226"/>
      <c r="B65" s="226"/>
      <c r="C65" s="226"/>
      <c r="D65" s="226"/>
      <c r="E65" s="226"/>
      <c r="F65" s="226"/>
      <c r="G65" s="226"/>
      <c r="H65" s="226"/>
      <c r="I65" s="226"/>
      <c r="J65" s="226"/>
      <c r="K65" s="226"/>
      <c r="L65" s="226"/>
      <c r="M65" s="226"/>
      <c r="N65" s="226"/>
      <c r="O65" s="226"/>
      <c r="P65" s="226"/>
      <c r="Q65" s="226"/>
      <c r="R65" s="226"/>
    </row>
    <row r="66" spans="1:18" ht="12">
      <c r="A66" s="226"/>
      <c r="B66" s="226"/>
      <c r="C66" s="226"/>
      <c r="D66" s="226"/>
      <c r="E66" s="226"/>
      <c r="F66" s="226"/>
      <c r="G66" s="226"/>
      <c r="H66" s="226"/>
      <c r="I66" s="226"/>
      <c r="J66" s="226"/>
      <c r="K66" s="226"/>
      <c r="L66" s="226"/>
      <c r="M66" s="226"/>
      <c r="N66" s="226"/>
      <c r="O66" s="226"/>
      <c r="P66" s="226"/>
      <c r="Q66" s="226"/>
      <c r="R66" s="226"/>
    </row>
    <row r="67" spans="1:18" ht="12">
      <c r="A67" s="226"/>
      <c r="B67" s="226"/>
      <c r="C67" s="226"/>
      <c r="D67" s="226"/>
      <c r="E67" s="226"/>
      <c r="F67" s="226"/>
      <c r="G67" s="226"/>
      <c r="H67" s="226"/>
      <c r="I67" s="226"/>
      <c r="J67" s="226"/>
      <c r="K67" s="226"/>
      <c r="L67" s="226"/>
      <c r="M67" s="226"/>
      <c r="N67" s="226"/>
      <c r="O67" s="226"/>
      <c r="P67" s="226"/>
      <c r="Q67" s="226"/>
      <c r="R67" s="226"/>
    </row>
    <row r="68" spans="1:18" ht="12">
      <c r="A68" s="226"/>
      <c r="B68" s="226"/>
      <c r="C68" s="226"/>
      <c r="D68" s="226"/>
      <c r="E68" s="226"/>
      <c r="F68" s="226"/>
      <c r="G68" s="226"/>
      <c r="H68" s="226"/>
      <c r="I68" s="226"/>
      <c r="J68" s="226"/>
      <c r="K68" s="226"/>
      <c r="L68" s="226"/>
      <c r="M68" s="226"/>
      <c r="N68" s="226"/>
      <c r="O68" s="226"/>
      <c r="P68" s="226"/>
      <c r="Q68" s="226"/>
      <c r="R68" s="226"/>
    </row>
    <row r="69" spans="1:18" ht="12">
      <c r="A69" s="226"/>
      <c r="B69" s="226"/>
      <c r="C69" s="226"/>
      <c r="D69" s="226"/>
      <c r="E69" s="226"/>
      <c r="F69" s="226"/>
      <c r="G69" s="226"/>
      <c r="H69" s="226"/>
      <c r="I69" s="226"/>
      <c r="J69" s="226"/>
      <c r="K69" s="226"/>
      <c r="L69" s="226"/>
      <c r="M69" s="226"/>
      <c r="N69" s="226"/>
      <c r="O69" s="226"/>
      <c r="P69" s="226"/>
      <c r="Q69" s="226"/>
      <c r="R69" s="226"/>
    </row>
    <row r="70" spans="1:18" ht="12">
      <c r="A70" s="226"/>
      <c r="B70" s="226"/>
      <c r="C70" s="226"/>
      <c r="D70" s="226"/>
      <c r="E70" s="226"/>
      <c r="F70" s="226"/>
      <c r="G70" s="226"/>
      <c r="H70" s="226"/>
      <c r="I70" s="226"/>
      <c r="J70" s="226"/>
      <c r="K70" s="226"/>
      <c r="L70" s="226"/>
      <c r="M70" s="226"/>
      <c r="N70" s="226"/>
      <c r="O70" s="226"/>
      <c r="P70" s="226"/>
      <c r="Q70" s="226"/>
      <c r="R70" s="226"/>
    </row>
    <row r="71" spans="1:18" ht="12">
      <c r="A71" s="226"/>
      <c r="B71" s="226"/>
      <c r="C71" s="226"/>
      <c r="D71" s="226"/>
      <c r="E71" s="226"/>
      <c r="F71" s="226"/>
      <c r="G71" s="226"/>
      <c r="H71" s="226"/>
      <c r="I71" s="226"/>
      <c r="J71" s="226"/>
      <c r="K71" s="226"/>
      <c r="L71" s="226"/>
      <c r="M71" s="226"/>
      <c r="N71" s="226"/>
      <c r="O71" s="226"/>
      <c r="P71" s="226"/>
      <c r="Q71" s="226"/>
      <c r="R71" s="226"/>
    </row>
    <row r="72" spans="1:18" ht="12">
      <c r="A72" s="226"/>
      <c r="B72" s="226"/>
      <c r="C72" s="226"/>
      <c r="D72" s="226"/>
      <c r="E72" s="226"/>
      <c r="F72" s="226"/>
      <c r="G72" s="226"/>
      <c r="H72" s="226"/>
      <c r="I72" s="226"/>
      <c r="J72" s="226"/>
      <c r="K72" s="226"/>
      <c r="L72" s="226"/>
      <c r="M72" s="226"/>
      <c r="N72" s="226"/>
      <c r="O72" s="226"/>
      <c r="P72" s="226"/>
      <c r="Q72" s="226"/>
      <c r="R72" s="226"/>
    </row>
    <row r="73" spans="1:18" ht="12">
      <c r="A73" s="226"/>
      <c r="B73" s="226"/>
      <c r="C73" s="226"/>
      <c r="D73" s="226"/>
      <c r="E73" s="226"/>
      <c r="F73" s="226"/>
      <c r="G73" s="226"/>
      <c r="H73" s="226"/>
      <c r="I73" s="226"/>
      <c r="J73" s="226"/>
      <c r="K73" s="226"/>
      <c r="L73" s="226"/>
      <c r="M73" s="226"/>
      <c r="N73" s="226"/>
      <c r="O73" s="226"/>
      <c r="P73" s="226"/>
      <c r="Q73" s="226"/>
      <c r="R73" s="226"/>
    </row>
    <row r="74" spans="1:18" ht="12">
      <c r="A74" s="226"/>
      <c r="B74" s="226"/>
      <c r="C74" s="226"/>
      <c r="D74" s="226"/>
      <c r="E74" s="226"/>
      <c r="F74" s="226"/>
      <c r="G74" s="226"/>
      <c r="H74" s="226"/>
      <c r="I74" s="226"/>
      <c r="J74" s="226"/>
      <c r="K74" s="226"/>
      <c r="L74" s="226"/>
      <c r="M74" s="226"/>
      <c r="N74" s="226"/>
      <c r="O74" s="226"/>
      <c r="P74" s="226"/>
      <c r="Q74" s="226"/>
      <c r="R74" s="226"/>
    </row>
    <row r="75" spans="1:18" ht="12">
      <c r="A75" s="226"/>
      <c r="B75" s="226"/>
      <c r="C75" s="226"/>
      <c r="D75" s="226"/>
      <c r="E75" s="226"/>
      <c r="F75" s="226"/>
      <c r="G75" s="226"/>
      <c r="H75" s="226"/>
      <c r="I75" s="226"/>
      <c r="J75" s="226"/>
      <c r="K75" s="226"/>
      <c r="L75" s="226"/>
      <c r="M75" s="226"/>
      <c r="N75" s="226"/>
      <c r="O75" s="226"/>
      <c r="P75" s="226"/>
      <c r="Q75" s="226"/>
      <c r="R75" s="226"/>
    </row>
    <row r="76" spans="1:18" ht="12">
      <c r="A76" s="226"/>
      <c r="B76" s="226"/>
      <c r="C76" s="226"/>
      <c r="D76" s="226"/>
      <c r="E76" s="226"/>
      <c r="F76" s="226"/>
      <c r="G76" s="226"/>
      <c r="H76" s="226"/>
      <c r="I76" s="226"/>
      <c r="J76" s="226"/>
      <c r="K76" s="226"/>
      <c r="L76" s="226"/>
      <c r="M76" s="226"/>
      <c r="N76" s="226"/>
      <c r="O76" s="226"/>
      <c r="P76" s="226"/>
      <c r="Q76" s="226"/>
      <c r="R76" s="226"/>
    </row>
    <row r="77" spans="1:18" ht="12">
      <c r="A77" s="226"/>
      <c r="B77" s="226"/>
      <c r="C77" s="226"/>
      <c r="D77" s="226"/>
      <c r="E77" s="226"/>
      <c r="F77" s="226"/>
      <c r="G77" s="226"/>
      <c r="H77" s="226"/>
      <c r="I77" s="226"/>
      <c r="J77" s="226"/>
      <c r="K77" s="226"/>
      <c r="L77" s="226"/>
      <c r="M77" s="226"/>
      <c r="N77" s="226"/>
      <c r="O77" s="226"/>
      <c r="P77" s="226"/>
      <c r="Q77" s="226"/>
      <c r="R77" s="226"/>
    </row>
    <row r="78" spans="1:18" ht="12">
      <c r="A78" s="226"/>
      <c r="B78" s="226"/>
      <c r="C78" s="226"/>
      <c r="D78" s="226"/>
      <c r="E78" s="226"/>
      <c r="F78" s="226"/>
      <c r="G78" s="226"/>
      <c r="H78" s="226"/>
      <c r="I78" s="226"/>
      <c r="J78" s="226"/>
      <c r="K78" s="226"/>
      <c r="L78" s="226"/>
      <c r="M78" s="226"/>
      <c r="N78" s="226"/>
      <c r="O78" s="226"/>
      <c r="P78" s="226"/>
      <c r="Q78" s="226"/>
      <c r="R78" s="226"/>
    </row>
    <row r="79" spans="1:18" ht="12">
      <c r="A79" s="226"/>
      <c r="B79" s="226"/>
      <c r="C79" s="226"/>
      <c r="D79" s="226"/>
      <c r="E79" s="226"/>
      <c r="F79" s="226"/>
      <c r="G79" s="226"/>
      <c r="H79" s="226"/>
      <c r="I79" s="226"/>
      <c r="J79" s="226"/>
      <c r="K79" s="226"/>
      <c r="L79" s="226"/>
      <c r="M79" s="226"/>
      <c r="N79" s="226"/>
      <c r="O79" s="226"/>
      <c r="P79" s="226"/>
      <c r="Q79" s="226"/>
      <c r="R79" s="226"/>
    </row>
    <row r="80" spans="1:18" ht="12">
      <c r="A80" s="226"/>
      <c r="B80" s="226"/>
      <c r="C80" s="226"/>
      <c r="D80" s="226"/>
      <c r="E80" s="226"/>
      <c r="F80" s="226"/>
      <c r="G80" s="226"/>
      <c r="H80" s="226"/>
      <c r="I80" s="226"/>
      <c r="J80" s="226"/>
      <c r="K80" s="226"/>
      <c r="L80" s="226"/>
      <c r="M80" s="226"/>
      <c r="N80" s="226"/>
      <c r="O80" s="226"/>
      <c r="P80" s="226"/>
      <c r="Q80" s="226"/>
      <c r="R80" s="226"/>
    </row>
    <row r="81" spans="1:18" ht="12">
      <c r="A81" s="226"/>
      <c r="B81" s="226"/>
      <c r="C81" s="226"/>
      <c r="D81" s="226"/>
      <c r="E81" s="226"/>
      <c r="F81" s="226"/>
      <c r="G81" s="226"/>
      <c r="H81" s="226"/>
      <c r="I81" s="226"/>
      <c r="J81" s="226"/>
      <c r="K81" s="226"/>
      <c r="L81" s="226"/>
      <c r="M81" s="226"/>
      <c r="N81" s="226"/>
      <c r="O81" s="226"/>
      <c r="P81" s="226"/>
      <c r="Q81" s="226"/>
      <c r="R81" s="226"/>
    </row>
    <row r="82" spans="1:18" ht="12">
      <c r="A82" s="226"/>
      <c r="B82" s="226"/>
      <c r="C82" s="226"/>
      <c r="D82" s="226"/>
      <c r="E82" s="226"/>
      <c r="F82" s="226"/>
      <c r="G82" s="226"/>
      <c r="H82" s="226"/>
      <c r="I82" s="226"/>
      <c r="J82" s="226"/>
      <c r="K82" s="226"/>
      <c r="L82" s="226"/>
      <c r="M82" s="226"/>
      <c r="N82" s="226"/>
      <c r="O82" s="226"/>
      <c r="P82" s="226"/>
      <c r="Q82" s="226"/>
      <c r="R82" s="226"/>
    </row>
    <row r="83" spans="1:18" ht="12">
      <c r="A83" s="226"/>
      <c r="B83" s="226"/>
      <c r="C83" s="226"/>
      <c r="D83" s="226"/>
      <c r="E83" s="226"/>
      <c r="F83" s="226"/>
      <c r="G83" s="226"/>
      <c r="H83" s="226"/>
      <c r="I83" s="226"/>
      <c r="J83" s="226"/>
      <c r="K83" s="226"/>
      <c r="L83" s="226"/>
      <c r="M83" s="226"/>
      <c r="N83" s="226"/>
      <c r="O83" s="226"/>
      <c r="P83" s="226"/>
      <c r="Q83" s="226"/>
      <c r="R83" s="226"/>
    </row>
    <row r="84" spans="1:18" ht="12">
      <c r="A84" s="226"/>
      <c r="B84" s="226"/>
      <c r="C84" s="226"/>
      <c r="D84" s="226"/>
      <c r="E84" s="226"/>
      <c r="F84" s="226"/>
      <c r="G84" s="226"/>
      <c r="H84" s="226"/>
      <c r="I84" s="226"/>
      <c r="J84" s="226"/>
      <c r="K84" s="226"/>
      <c r="L84" s="226"/>
      <c r="M84" s="226"/>
      <c r="N84" s="226"/>
      <c r="O84" s="226"/>
      <c r="P84" s="226"/>
      <c r="Q84" s="226"/>
      <c r="R84" s="226"/>
    </row>
    <row r="85" spans="1:18" ht="12">
      <c r="A85" s="226"/>
      <c r="B85" s="226"/>
      <c r="C85" s="226"/>
      <c r="D85" s="226"/>
      <c r="E85" s="226"/>
      <c r="F85" s="226"/>
      <c r="G85" s="226"/>
      <c r="H85" s="226"/>
      <c r="I85" s="226"/>
      <c r="J85" s="226"/>
      <c r="K85" s="226"/>
      <c r="L85" s="226"/>
      <c r="M85" s="226"/>
      <c r="N85" s="226"/>
      <c r="O85" s="226"/>
      <c r="P85" s="226"/>
      <c r="Q85" s="226"/>
      <c r="R85" s="226"/>
    </row>
    <row r="86" spans="1:18" ht="12">
      <c r="A86" s="226"/>
      <c r="B86" s="226"/>
      <c r="C86" s="226"/>
      <c r="D86" s="226"/>
      <c r="E86" s="226"/>
      <c r="F86" s="226"/>
      <c r="G86" s="226"/>
      <c r="H86" s="226"/>
      <c r="I86" s="226"/>
      <c r="J86" s="226"/>
      <c r="K86" s="226"/>
      <c r="L86" s="226"/>
      <c r="M86" s="226"/>
      <c r="N86" s="226"/>
      <c r="O86" s="226"/>
      <c r="P86" s="226"/>
      <c r="Q86" s="226"/>
      <c r="R86" s="226"/>
    </row>
  </sheetData>
  <sheetProtection/>
  <hyperlinks>
    <hyperlink ref="K15" r:id="rId1" display="betz@msu.edu"/>
    <hyperlink ref="K16" r:id="rId2" display="fernan15@msu.edu"/>
  </hyperlinks>
  <printOptions/>
  <pageMargins left="0.75" right="0.75" top="1" bottom="1" header="0.5" footer="0.5"/>
  <pageSetup horizontalDpi="600" verticalDpi="600" orientation="portrait"/>
  <drawing r:id="rId5"/>
  <legacyDrawing r:id="rId4"/>
</worksheet>
</file>

<file path=xl/worksheets/sheet10.xml><?xml version="1.0" encoding="utf-8"?>
<worksheet xmlns="http://schemas.openxmlformats.org/spreadsheetml/2006/main" xmlns:r="http://schemas.openxmlformats.org/officeDocument/2006/relationships">
  <dimension ref="A1:CY45"/>
  <sheetViews>
    <sheetView zoomScale="150" zoomScaleNormal="150" workbookViewId="0" topLeftCell="A1">
      <pane xSplit="3" ySplit="3" topLeftCell="D4"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8515625" style="0" customWidth="1"/>
    <col min="2" max="2" width="48.00390625" style="0" customWidth="1"/>
    <col min="3" max="3" width="2.7109375" style="0" customWidth="1"/>
    <col min="4" max="103" width="13.421875" style="0" customWidth="1"/>
  </cols>
  <sheetData>
    <row r="1" spans="2:4" ht="16.5">
      <c r="B1" s="159" t="s">
        <v>601</v>
      </c>
      <c r="D1" s="248">
        <f>'1 Enterprises'!D3</f>
        <v>0</v>
      </c>
    </row>
    <row r="2" ht="12">
      <c r="B2" s="205">
        <f>'1 Enterprises'!B3</f>
        <v>0</v>
      </c>
    </row>
    <row r="3" spans="1:103" s="41" customFormat="1" ht="24.75" thickBot="1">
      <c r="A3" s="39"/>
      <c r="B3" s="69" t="s">
        <v>321</v>
      </c>
      <c r="C3" s="40"/>
      <c r="D3" s="53">
        <f>'8 Cost of Production'!D34</f>
        <v>0</v>
      </c>
      <c r="E3" s="53">
        <f>'8 Cost of Production'!E34</f>
        <v>0</v>
      </c>
      <c r="F3" s="53">
        <f>'8 Cost of Production'!F34</f>
        <v>0</v>
      </c>
      <c r="G3" s="53">
        <f>'8 Cost of Production'!G34</f>
        <v>0</v>
      </c>
      <c r="H3" s="53">
        <f>'8 Cost of Production'!H34</f>
        <v>0</v>
      </c>
      <c r="I3" s="53">
        <f>'8 Cost of Production'!I34</f>
        <v>0</v>
      </c>
      <c r="J3" s="53">
        <f>'8 Cost of Production'!J34</f>
        <v>0</v>
      </c>
      <c r="K3" s="53">
        <f>'8 Cost of Production'!K34</f>
        <v>0</v>
      </c>
      <c r="L3" s="53">
        <f>'8 Cost of Production'!L34</f>
        <v>0</v>
      </c>
      <c r="M3" s="53">
        <f>'8 Cost of Production'!M34</f>
        <v>0</v>
      </c>
      <c r="N3" s="53">
        <f>'8 Cost of Production'!N34</f>
        <v>0</v>
      </c>
      <c r="O3" s="53">
        <f>'8 Cost of Production'!O34</f>
        <v>0</v>
      </c>
      <c r="P3" s="53">
        <f>'8 Cost of Production'!P34</f>
        <v>0</v>
      </c>
      <c r="Q3" s="53">
        <f>'8 Cost of Production'!Q34</f>
        <v>0</v>
      </c>
      <c r="R3" s="53">
        <f>'8 Cost of Production'!R34</f>
        <v>0</v>
      </c>
      <c r="S3" s="53">
        <f>'8 Cost of Production'!S34</f>
        <v>0</v>
      </c>
      <c r="T3" s="53">
        <f>'8 Cost of Production'!T34</f>
        <v>0</v>
      </c>
      <c r="U3" s="53">
        <f>'8 Cost of Production'!U34</f>
        <v>0</v>
      </c>
      <c r="V3" s="53">
        <f>'8 Cost of Production'!V34</f>
        <v>0</v>
      </c>
      <c r="W3" s="53">
        <f>'8 Cost of Production'!W34</f>
        <v>0</v>
      </c>
      <c r="X3" s="53">
        <f>'8 Cost of Production'!X34</f>
        <v>0</v>
      </c>
      <c r="Y3" s="53">
        <f>'8 Cost of Production'!Y34</f>
        <v>0</v>
      </c>
      <c r="Z3" s="53">
        <f>'8 Cost of Production'!Z34</f>
        <v>0</v>
      </c>
      <c r="AA3" s="53">
        <f>'8 Cost of Production'!AA34</f>
        <v>0</v>
      </c>
      <c r="AB3" s="53">
        <f>'8 Cost of Production'!AB34</f>
        <v>0</v>
      </c>
      <c r="AC3" s="53">
        <f>'8 Cost of Production'!AC34</f>
        <v>0</v>
      </c>
      <c r="AD3" s="53">
        <f>'8 Cost of Production'!AD34</f>
        <v>0</v>
      </c>
      <c r="AE3" s="53">
        <f>'8 Cost of Production'!AE34</f>
        <v>0</v>
      </c>
      <c r="AF3" s="53">
        <f>'8 Cost of Production'!AF34</f>
        <v>0</v>
      </c>
      <c r="AG3" s="53">
        <f>'8 Cost of Production'!AG34</f>
        <v>0</v>
      </c>
      <c r="AH3" s="53">
        <f>'8 Cost of Production'!AH34</f>
        <v>0</v>
      </c>
      <c r="AI3" s="53">
        <f>'8 Cost of Production'!AI34</f>
        <v>0</v>
      </c>
      <c r="AJ3" s="53">
        <f>'8 Cost of Production'!AJ34</f>
        <v>0</v>
      </c>
      <c r="AK3" s="53">
        <f>'8 Cost of Production'!AK34</f>
        <v>0</v>
      </c>
      <c r="AL3" s="53">
        <f>'8 Cost of Production'!AL34</f>
        <v>0</v>
      </c>
      <c r="AM3" s="53">
        <f>'8 Cost of Production'!AM34</f>
        <v>0</v>
      </c>
      <c r="AN3" s="53">
        <f>'8 Cost of Production'!AN34</f>
        <v>0</v>
      </c>
      <c r="AO3" s="53">
        <f>'8 Cost of Production'!AO34</f>
        <v>0</v>
      </c>
      <c r="AP3" s="53">
        <f>'8 Cost of Production'!AP34</f>
        <v>0</v>
      </c>
      <c r="AQ3" s="53">
        <f>'8 Cost of Production'!AQ34</f>
        <v>0</v>
      </c>
      <c r="AR3" s="53">
        <f>'8 Cost of Production'!AR34</f>
        <v>0</v>
      </c>
      <c r="AS3" s="53">
        <f>'8 Cost of Production'!AS34</f>
        <v>0</v>
      </c>
      <c r="AT3" s="53">
        <f>'8 Cost of Production'!AT34</f>
        <v>0</v>
      </c>
      <c r="AU3" s="53">
        <f>'8 Cost of Production'!AU34</f>
        <v>0</v>
      </c>
      <c r="AV3" s="53">
        <f>'8 Cost of Production'!AV34</f>
        <v>0</v>
      </c>
      <c r="AW3" s="53">
        <f>'8 Cost of Production'!AW34</f>
        <v>0</v>
      </c>
      <c r="AX3" s="53">
        <f>'8 Cost of Production'!AX34</f>
        <v>0</v>
      </c>
      <c r="AY3" s="53">
        <f>'8 Cost of Production'!AY34</f>
        <v>0</v>
      </c>
      <c r="AZ3" s="53">
        <f>'8 Cost of Production'!AZ34</f>
        <v>0</v>
      </c>
      <c r="BA3" s="53">
        <f>'8 Cost of Production'!BA34</f>
        <v>0</v>
      </c>
      <c r="BB3" s="53">
        <f>'8 Cost of Production'!BB34</f>
        <v>0</v>
      </c>
      <c r="BC3" s="53">
        <f>'8 Cost of Production'!BC34</f>
        <v>0</v>
      </c>
      <c r="BD3" s="53">
        <f>'8 Cost of Production'!BD34</f>
        <v>0</v>
      </c>
      <c r="BE3" s="53">
        <f>'8 Cost of Production'!BE34</f>
        <v>0</v>
      </c>
      <c r="BF3" s="53">
        <f>'8 Cost of Production'!BF34</f>
        <v>0</v>
      </c>
      <c r="BG3" s="53">
        <f>'8 Cost of Production'!BG34</f>
        <v>0</v>
      </c>
      <c r="BH3" s="53">
        <f>'8 Cost of Production'!BH34</f>
        <v>0</v>
      </c>
      <c r="BI3" s="53">
        <f>'8 Cost of Production'!BI34</f>
        <v>0</v>
      </c>
      <c r="BJ3" s="53">
        <f>'8 Cost of Production'!BJ34</f>
        <v>0</v>
      </c>
      <c r="BK3" s="53">
        <f>'8 Cost of Production'!BK34</f>
        <v>0</v>
      </c>
      <c r="BL3" s="53">
        <f>'8 Cost of Production'!BL34</f>
        <v>0</v>
      </c>
      <c r="BM3" s="53">
        <f>'8 Cost of Production'!BM34</f>
        <v>0</v>
      </c>
      <c r="BN3" s="53">
        <f>'8 Cost of Production'!BN34</f>
        <v>0</v>
      </c>
      <c r="BO3" s="53">
        <f>'8 Cost of Production'!BO34</f>
        <v>0</v>
      </c>
      <c r="BP3" s="53">
        <f>'8 Cost of Production'!BP34</f>
        <v>0</v>
      </c>
      <c r="BQ3" s="53">
        <f>'8 Cost of Production'!BQ34</f>
        <v>0</v>
      </c>
      <c r="BR3" s="53">
        <f>'8 Cost of Production'!BR34</f>
        <v>0</v>
      </c>
      <c r="BS3" s="53">
        <f>'8 Cost of Production'!BS34</f>
        <v>0</v>
      </c>
      <c r="BT3" s="53">
        <f>'8 Cost of Production'!BT34</f>
        <v>0</v>
      </c>
      <c r="BU3" s="53">
        <f>'8 Cost of Production'!BU34</f>
        <v>0</v>
      </c>
      <c r="BV3" s="53">
        <f>'8 Cost of Production'!BV34</f>
        <v>0</v>
      </c>
      <c r="BW3" s="53">
        <f>'8 Cost of Production'!BW34</f>
        <v>0</v>
      </c>
      <c r="BX3" s="53">
        <f>'8 Cost of Production'!BX34</f>
        <v>0</v>
      </c>
      <c r="BY3" s="53">
        <f>'8 Cost of Production'!BY34</f>
        <v>0</v>
      </c>
      <c r="BZ3" s="53">
        <f>'8 Cost of Production'!BZ34</f>
        <v>0</v>
      </c>
      <c r="CA3" s="53">
        <f>'8 Cost of Production'!CA34</f>
        <v>0</v>
      </c>
      <c r="CB3" s="53">
        <f>'8 Cost of Production'!CB34</f>
        <v>0</v>
      </c>
      <c r="CC3" s="53">
        <f>'8 Cost of Production'!CC34</f>
        <v>0</v>
      </c>
      <c r="CD3" s="53">
        <f>'8 Cost of Production'!CD34</f>
        <v>0</v>
      </c>
      <c r="CE3" s="53">
        <f>'8 Cost of Production'!CE34</f>
        <v>0</v>
      </c>
      <c r="CF3" s="53">
        <f>'8 Cost of Production'!CF34</f>
        <v>0</v>
      </c>
      <c r="CG3" s="53">
        <f>'8 Cost of Production'!CG34</f>
        <v>0</v>
      </c>
      <c r="CH3" s="53">
        <f>'8 Cost of Production'!CH34</f>
        <v>0</v>
      </c>
      <c r="CI3" s="53">
        <f>'8 Cost of Production'!CI34</f>
        <v>0</v>
      </c>
      <c r="CJ3" s="53">
        <f>'8 Cost of Production'!CJ34</f>
        <v>0</v>
      </c>
      <c r="CK3" s="53">
        <f>'8 Cost of Production'!CK34</f>
        <v>0</v>
      </c>
      <c r="CL3" s="53">
        <f>'8 Cost of Production'!CL34</f>
        <v>0</v>
      </c>
      <c r="CM3" s="53">
        <f>'8 Cost of Production'!CM34</f>
        <v>0</v>
      </c>
      <c r="CN3" s="53">
        <f>'8 Cost of Production'!CN34</f>
        <v>0</v>
      </c>
      <c r="CO3" s="53">
        <f>'8 Cost of Production'!CO34</f>
        <v>0</v>
      </c>
      <c r="CP3" s="53">
        <f>'8 Cost of Production'!CP34</f>
        <v>0</v>
      </c>
      <c r="CQ3" s="53">
        <f>'8 Cost of Production'!CQ34</f>
        <v>0</v>
      </c>
      <c r="CR3" s="53">
        <f>'8 Cost of Production'!CR34</f>
        <v>0</v>
      </c>
      <c r="CS3" s="53">
        <f>'8 Cost of Production'!CS34</f>
        <v>0</v>
      </c>
      <c r="CT3" s="53">
        <f>'8 Cost of Production'!CT34</f>
        <v>0</v>
      </c>
      <c r="CU3" s="53">
        <f>'8 Cost of Production'!CU34</f>
        <v>0</v>
      </c>
      <c r="CV3" s="53">
        <f>'8 Cost of Production'!CV34</f>
        <v>0</v>
      </c>
      <c r="CW3" s="53">
        <f>'8 Cost of Production'!CW34</f>
        <v>0</v>
      </c>
      <c r="CX3" s="53">
        <f>'8 Cost of Production'!CX34</f>
        <v>0</v>
      </c>
      <c r="CY3" s="53">
        <f>'8 Cost of Production'!CY34</f>
        <v>0</v>
      </c>
    </row>
    <row r="4" spans="1:103" s="41" customFormat="1" ht="12.75">
      <c r="A4" s="39"/>
      <c r="B4" s="70" t="s">
        <v>160</v>
      </c>
      <c r="C4" s="40"/>
      <c r="D4" s="49">
        <f>'1 Enterprises'!D16</f>
        <v>0</v>
      </c>
      <c r="E4" s="49">
        <f>'1 Enterprises'!E16</f>
        <v>0</v>
      </c>
      <c r="F4" s="49">
        <f>'1 Enterprises'!F16</f>
        <v>0</v>
      </c>
      <c r="G4" s="49">
        <f>'1 Enterprises'!G16</f>
        <v>0</v>
      </c>
      <c r="H4" s="49">
        <f>'1 Enterprises'!H16</f>
        <v>0</v>
      </c>
      <c r="I4" s="49">
        <f>'1 Enterprises'!I16</f>
        <v>0</v>
      </c>
      <c r="J4" s="49">
        <f>'1 Enterprises'!J16</f>
        <v>0</v>
      </c>
      <c r="K4" s="49">
        <f>'1 Enterprises'!K16</f>
        <v>0</v>
      </c>
      <c r="L4" s="49">
        <f>'1 Enterprises'!L16</f>
        <v>0</v>
      </c>
      <c r="M4" s="49">
        <f>'1 Enterprises'!M16</f>
        <v>0</v>
      </c>
      <c r="N4" s="49">
        <f>'1 Enterprises'!N16</f>
        <v>0</v>
      </c>
      <c r="O4" s="49">
        <f>'1 Enterprises'!O16</f>
        <v>0</v>
      </c>
      <c r="P4" s="49">
        <f>'1 Enterprises'!P16</f>
        <v>0</v>
      </c>
      <c r="Q4" s="49">
        <f>'1 Enterprises'!Q16</f>
        <v>0</v>
      </c>
      <c r="R4" s="49">
        <f>'1 Enterprises'!R16</f>
        <v>0</v>
      </c>
      <c r="S4" s="49">
        <f>'1 Enterprises'!S16</f>
        <v>0</v>
      </c>
      <c r="T4" s="49">
        <f>'1 Enterprises'!T16</f>
        <v>0</v>
      </c>
      <c r="U4" s="49">
        <f>'1 Enterprises'!U16</f>
        <v>0</v>
      </c>
      <c r="V4" s="49">
        <f>'1 Enterprises'!V16</f>
        <v>0</v>
      </c>
      <c r="W4" s="49">
        <f>'1 Enterprises'!W16</f>
        <v>0</v>
      </c>
      <c r="X4" s="49">
        <f>'1 Enterprises'!X16</f>
        <v>0</v>
      </c>
      <c r="Y4" s="49">
        <f>'1 Enterprises'!Y16</f>
        <v>0</v>
      </c>
      <c r="Z4" s="49">
        <f>'1 Enterprises'!Z16</f>
        <v>0</v>
      </c>
      <c r="AA4" s="49">
        <f>'1 Enterprises'!AA16</f>
        <v>0</v>
      </c>
      <c r="AB4" s="49">
        <f>'1 Enterprises'!AB16</f>
        <v>0</v>
      </c>
      <c r="AC4" s="49">
        <f>'1 Enterprises'!AC16</f>
        <v>0</v>
      </c>
      <c r="AD4" s="49">
        <f>'1 Enterprises'!AD16</f>
        <v>0</v>
      </c>
      <c r="AE4" s="49">
        <f>'1 Enterprises'!AE16</f>
        <v>0</v>
      </c>
      <c r="AF4" s="49">
        <f>'1 Enterprises'!AF16</f>
        <v>0</v>
      </c>
      <c r="AG4" s="49">
        <f>'1 Enterprises'!AG16</f>
        <v>0</v>
      </c>
      <c r="AH4" s="49">
        <f>'1 Enterprises'!AH16</f>
        <v>0</v>
      </c>
      <c r="AI4" s="49">
        <f>'1 Enterprises'!AI16</f>
        <v>0</v>
      </c>
      <c r="AJ4" s="49">
        <f>'1 Enterprises'!AJ16</f>
        <v>0</v>
      </c>
      <c r="AK4" s="49">
        <f>'1 Enterprises'!AK16</f>
        <v>0</v>
      </c>
      <c r="AL4" s="49">
        <f>'1 Enterprises'!AL16</f>
        <v>0</v>
      </c>
      <c r="AM4" s="49">
        <f>'1 Enterprises'!AM16</f>
        <v>0</v>
      </c>
      <c r="AN4" s="49">
        <f>'1 Enterprises'!AN16</f>
        <v>0</v>
      </c>
      <c r="AO4" s="49">
        <f>'1 Enterprises'!AO16</f>
        <v>0</v>
      </c>
      <c r="AP4" s="49">
        <f>'1 Enterprises'!AP16</f>
        <v>0</v>
      </c>
      <c r="AQ4" s="49">
        <f>'1 Enterprises'!AQ16</f>
        <v>0</v>
      </c>
      <c r="AR4" s="49">
        <f>'1 Enterprises'!AR16</f>
        <v>0</v>
      </c>
      <c r="AS4" s="49">
        <f>'1 Enterprises'!AS16</f>
        <v>0</v>
      </c>
      <c r="AT4" s="49">
        <f>'1 Enterprises'!AT16</f>
        <v>0</v>
      </c>
      <c r="AU4" s="49">
        <f>'1 Enterprises'!AU16</f>
        <v>0</v>
      </c>
      <c r="AV4" s="49">
        <f>'1 Enterprises'!AV16</f>
        <v>0</v>
      </c>
      <c r="AW4" s="49">
        <f>'1 Enterprises'!AW16</f>
        <v>0</v>
      </c>
      <c r="AX4" s="49">
        <f>'1 Enterprises'!AX16</f>
        <v>0</v>
      </c>
      <c r="AY4" s="49">
        <f>'1 Enterprises'!AY16</f>
        <v>0</v>
      </c>
      <c r="AZ4" s="49">
        <f>'1 Enterprises'!AZ16</f>
        <v>0</v>
      </c>
      <c r="BA4" s="49">
        <f>'1 Enterprises'!BA16</f>
        <v>0</v>
      </c>
      <c r="BB4" s="49">
        <f>'1 Enterprises'!BB16</f>
        <v>0</v>
      </c>
      <c r="BC4" s="49">
        <f>'1 Enterprises'!BC16</f>
        <v>0</v>
      </c>
      <c r="BD4" s="49">
        <f>'1 Enterprises'!BD16</f>
        <v>0</v>
      </c>
      <c r="BE4" s="49">
        <f>'1 Enterprises'!BE16</f>
        <v>0</v>
      </c>
      <c r="BF4" s="49">
        <f>'1 Enterprises'!BF16</f>
        <v>0</v>
      </c>
      <c r="BG4" s="49">
        <f>'1 Enterprises'!BG16</f>
        <v>0</v>
      </c>
      <c r="BH4" s="49">
        <f>'1 Enterprises'!BH16</f>
        <v>0</v>
      </c>
      <c r="BI4" s="49">
        <f>'1 Enterprises'!BI16</f>
        <v>0</v>
      </c>
      <c r="BJ4" s="49">
        <f>'1 Enterprises'!BJ16</f>
        <v>0</v>
      </c>
      <c r="BK4" s="49">
        <f>'1 Enterprises'!BK16</f>
        <v>0</v>
      </c>
      <c r="BL4" s="49">
        <f>'1 Enterprises'!BL16</f>
        <v>0</v>
      </c>
      <c r="BM4" s="49">
        <f>'1 Enterprises'!BM16</f>
        <v>0</v>
      </c>
      <c r="BN4" s="49">
        <f>'1 Enterprises'!BN16</f>
        <v>0</v>
      </c>
      <c r="BO4" s="49">
        <f>'1 Enterprises'!BO16</f>
        <v>0</v>
      </c>
      <c r="BP4" s="49">
        <f>'1 Enterprises'!BP16</f>
        <v>0</v>
      </c>
      <c r="BQ4" s="49">
        <f>'1 Enterprises'!BQ16</f>
        <v>0</v>
      </c>
      <c r="BR4" s="49">
        <f>'1 Enterprises'!BR16</f>
        <v>0</v>
      </c>
      <c r="BS4" s="49">
        <f>'1 Enterprises'!BS16</f>
        <v>0</v>
      </c>
      <c r="BT4" s="49">
        <f>'1 Enterprises'!BT16</f>
        <v>0</v>
      </c>
      <c r="BU4" s="49">
        <f>'1 Enterprises'!BU16</f>
        <v>0</v>
      </c>
      <c r="BV4" s="49">
        <f>'1 Enterprises'!BV16</f>
        <v>0</v>
      </c>
      <c r="BW4" s="49">
        <f>'1 Enterprises'!BW16</f>
        <v>0</v>
      </c>
      <c r="BX4" s="49">
        <f>'1 Enterprises'!BX16</f>
        <v>0</v>
      </c>
      <c r="BY4" s="49">
        <f>'1 Enterprises'!BY16</f>
        <v>0</v>
      </c>
      <c r="BZ4" s="49">
        <f>'1 Enterprises'!BZ16</f>
        <v>0</v>
      </c>
      <c r="CA4" s="49">
        <f>'1 Enterprises'!CA16</f>
        <v>0</v>
      </c>
      <c r="CB4" s="49">
        <f>'1 Enterprises'!CB16</f>
        <v>0</v>
      </c>
      <c r="CC4" s="49">
        <f>'1 Enterprises'!CC16</f>
        <v>0</v>
      </c>
      <c r="CD4" s="49">
        <f>'1 Enterprises'!CD16</f>
        <v>0</v>
      </c>
      <c r="CE4" s="49">
        <f>'1 Enterprises'!CE16</f>
        <v>0</v>
      </c>
      <c r="CF4" s="49">
        <f>'1 Enterprises'!CF16</f>
        <v>0</v>
      </c>
      <c r="CG4" s="49">
        <f>'1 Enterprises'!CG16</f>
        <v>0</v>
      </c>
      <c r="CH4" s="49">
        <f>'1 Enterprises'!CH16</f>
        <v>0</v>
      </c>
      <c r="CI4" s="49">
        <f>'1 Enterprises'!CI16</f>
        <v>0</v>
      </c>
      <c r="CJ4" s="49">
        <f>'1 Enterprises'!CJ16</f>
        <v>0</v>
      </c>
      <c r="CK4" s="49">
        <f>'1 Enterprises'!CK16</f>
        <v>0</v>
      </c>
      <c r="CL4" s="49">
        <f>'1 Enterprises'!CL16</f>
        <v>0</v>
      </c>
      <c r="CM4" s="49">
        <f>'1 Enterprises'!CM16</f>
        <v>0</v>
      </c>
      <c r="CN4" s="49">
        <f>'1 Enterprises'!CN16</f>
        <v>0</v>
      </c>
      <c r="CO4" s="49">
        <f>'1 Enterprises'!CO16</f>
        <v>0</v>
      </c>
      <c r="CP4" s="49">
        <f>'1 Enterprises'!CP16</f>
        <v>0</v>
      </c>
      <c r="CQ4" s="49">
        <f>'1 Enterprises'!CQ16</f>
        <v>0</v>
      </c>
      <c r="CR4" s="49">
        <f>'1 Enterprises'!CR16</f>
        <v>0</v>
      </c>
      <c r="CS4" s="49">
        <f>'1 Enterprises'!CS16</f>
        <v>0</v>
      </c>
      <c r="CT4" s="49">
        <f>'1 Enterprises'!CT16</f>
        <v>0</v>
      </c>
      <c r="CU4" s="49">
        <f>'1 Enterprises'!CU16</f>
        <v>0</v>
      </c>
      <c r="CV4" s="49">
        <f>'1 Enterprises'!CV16</f>
        <v>0</v>
      </c>
      <c r="CW4" s="49">
        <f>'1 Enterprises'!CW16</f>
        <v>0</v>
      </c>
      <c r="CX4" s="49">
        <f>'1 Enterprises'!CX16</f>
        <v>0</v>
      </c>
      <c r="CY4" s="49">
        <f>'1 Enterprises'!CY16</f>
        <v>0</v>
      </c>
    </row>
    <row r="5" spans="1:103" s="34" customFormat="1" ht="12.75">
      <c r="A5" s="32"/>
      <c r="B5" s="71" t="s">
        <v>269</v>
      </c>
      <c r="C5" s="33"/>
      <c r="D5" s="74">
        <f>'1 Enterprises'!D15</f>
        <v>0</v>
      </c>
      <c r="E5" s="74">
        <f>'1 Enterprises'!E15</f>
        <v>0</v>
      </c>
      <c r="F5" s="74">
        <f>'1 Enterprises'!F15</f>
        <v>0</v>
      </c>
      <c r="G5" s="74">
        <f>'1 Enterprises'!G15</f>
        <v>0</v>
      </c>
      <c r="H5" s="74">
        <f>'1 Enterprises'!H15</f>
        <v>0</v>
      </c>
      <c r="I5" s="74">
        <f>'1 Enterprises'!I15</f>
        <v>0</v>
      </c>
      <c r="J5" s="74">
        <f>'1 Enterprises'!J15</f>
        <v>0</v>
      </c>
      <c r="K5" s="74">
        <f>'1 Enterprises'!K15</f>
        <v>0</v>
      </c>
      <c r="L5" s="74">
        <f>'1 Enterprises'!L15</f>
        <v>0</v>
      </c>
      <c r="M5" s="74">
        <f>'1 Enterprises'!M15</f>
        <v>0</v>
      </c>
      <c r="N5" s="74">
        <f>'1 Enterprises'!N15</f>
        <v>0</v>
      </c>
      <c r="O5" s="74">
        <f>'1 Enterprises'!O15</f>
        <v>0</v>
      </c>
      <c r="P5" s="74">
        <f>'1 Enterprises'!P15</f>
        <v>0</v>
      </c>
      <c r="Q5" s="74">
        <f>'1 Enterprises'!Q15</f>
        <v>0</v>
      </c>
      <c r="R5" s="74">
        <f>'1 Enterprises'!R15</f>
        <v>0</v>
      </c>
      <c r="S5" s="74">
        <f>'1 Enterprises'!S15</f>
        <v>0</v>
      </c>
      <c r="T5" s="74">
        <f>'1 Enterprises'!T15</f>
        <v>0</v>
      </c>
      <c r="U5" s="74">
        <f>'1 Enterprises'!U15</f>
        <v>0</v>
      </c>
      <c r="V5" s="74">
        <f>'1 Enterprises'!V15</f>
        <v>0</v>
      </c>
      <c r="W5" s="74">
        <f>'1 Enterprises'!W15</f>
        <v>0</v>
      </c>
      <c r="X5" s="74">
        <f>'1 Enterprises'!X15</f>
        <v>0</v>
      </c>
      <c r="Y5" s="74">
        <f>'1 Enterprises'!Y15</f>
        <v>0</v>
      </c>
      <c r="Z5" s="74">
        <f>'1 Enterprises'!Z15</f>
        <v>0</v>
      </c>
      <c r="AA5" s="74">
        <f>'1 Enterprises'!AA15</f>
        <v>0</v>
      </c>
      <c r="AB5" s="74">
        <f>'1 Enterprises'!AB15</f>
        <v>0</v>
      </c>
      <c r="AC5" s="74">
        <f>'1 Enterprises'!AC15</f>
        <v>0</v>
      </c>
      <c r="AD5" s="74">
        <f>'1 Enterprises'!AD15</f>
        <v>0</v>
      </c>
      <c r="AE5" s="74">
        <f>'1 Enterprises'!AE15</f>
        <v>0</v>
      </c>
      <c r="AF5" s="74">
        <f>'1 Enterprises'!AF15</f>
        <v>0</v>
      </c>
      <c r="AG5" s="74">
        <f>'1 Enterprises'!AG15</f>
        <v>0</v>
      </c>
      <c r="AH5" s="74">
        <f>'1 Enterprises'!AH15</f>
        <v>0</v>
      </c>
      <c r="AI5" s="74">
        <f>'1 Enterprises'!AI15</f>
        <v>0</v>
      </c>
      <c r="AJ5" s="74">
        <f>'1 Enterprises'!AJ15</f>
        <v>0</v>
      </c>
      <c r="AK5" s="74">
        <f>'1 Enterprises'!AK15</f>
        <v>0</v>
      </c>
      <c r="AL5" s="74">
        <f>'1 Enterprises'!AL15</f>
        <v>0</v>
      </c>
      <c r="AM5" s="74">
        <f>'1 Enterprises'!AM15</f>
        <v>0</v>
      </c>
      <c r="AN5" s="74">
        <f>'1 Enterprises'!AN15</f>
        <v>0</v>
      </c>
      <c r="AO5" s="74">
        <f>'1 Enterprises'!AO15</f>
        <v>0</v>
      </c>
      <c r="AP5" s="74">
        <f>'1 Enterprises'!AP15</f>
        <v>0</v>
      </c>
      <c r="AQ5" s="74">
        <f>'1 Enterprises'!AQ15</f>
        <v>0</v>
      </c>
      <c r="AR5" s="74">
        <f>'1 Enterprises'!AR15</f>
        <v>0</v>
      </c>
      <c r="AS5" s="74">
        <f>'1 Enterprises'!AS15</f>
        <v>0</v>
      </c>
      <c r="AT5" s="74">
        <f>'1 Enterprises'!AT15</f>
        <v>0</v>
      </c>
      <c r="AU5" s="74">
        <f>'1 Enterprises'!AU15</f>
        <v>0</v>
      </c>
      <c r="AV5" s="74">
        <f>'1 Enterprises'!AV15</f>
        <v>0</v>
      </c>
      <c r="AW5" s="74">
        <f>'1 Enterprises'!AW15</f>
        <v>0</v>
      </c>
      <c r="AX5" s="74">
        <f>'1 Enterprises'!AX15</f>
        <v>0</v>
      </c>
      <c r="AY5" s="74">
        <f>'1 Enterprises'!AY15</f>
        <v>0</v>
      </c>
      <c r="AZ5" s="74">
        <f>'1 Enterprises'!AZ15</f>
        <v>0</v>
      </c>
      <c r="BA5" s="74">
        <f>'1 Enterprises'!BA15</f>
        <v>0</v>
      </c>
      <c r="BB5" s="74">
        <f>'1 Enterprises'!BB15</f>
        <v>0</v>
      </c>
      <c r="BC5" s="74">
        <f>'1 Enterprises'!BC15</f>
        <v>0</v>
      </c>
      <c r="BD5" s="74">
        <f>'1 Enterprises'!BD15</f>
        <v>0</v>
      </c>
      <c r="BE5" s="74">
        <f>'1 Enterprises'!BE15</f>
        <v>0</v>
      </c>
      <c r="BF5" s="74">
        <f>'1 Enterprises'!BF15</f>
        <v>0</v>
      </c>
      <c r="BG5" s="74">
        <f>'1 Enterprises'!BG15</f>
        <v>0</v>
      </c>
      <c r="BH5" s="74">
        <f>'1 Enterprises'!BH15</f>
        <v>0</v>
      </c>
      <c r="BI5" s="74">
        <f>'1 Enterprises'!BI15</f>
        <v>0</v>
      </c>
      <c r="BJ5" s="74">
        <f>'1 Enterprises'!BJ15</f>
        <v>0</v>
      </c>
      <c r="BK5" s="74">
        <f>'1 Enterprises'!BK15</f>
        <v>0</v>
      </c>
      <c r="BL5" s="74">
        <f>'1 Enterprises'!BL15</f>
        <v>0</v>
      </c>
      <c r="BM5" s="74">
        <f>'1 Enterprises'!BM15</f>
        <v>0</v>
      </c>
      <c r="BN5" s="74">
        <f>'1 Enterprises'!BN15</f>
        <v>0</v>
      </c>
      <c r="BO5" s="74">
        <f>'1 Enterprises'!BO15</f>
        <v>0</v>
      </c>
      <c r="BP5" s="74">
        <f>'1 Enterprises'!BP15</f>
        <v>0</v>
      </c>
      <c r="BQ5" s="74">
        <f>'1 Enterprises'!BQ15</f>
        <v>0</v>
      </c>
      <c r="BR5" s="74">
        <f>'1 Enterprises'!BR15</f>
        <v>0</v>
      </c>
      <c r="BS5" s="74">
        <f>'1 Enterprises'!BS15</f>
        <v>0</v>
      </c>
      <c r="BT5" s="74">
        <f>'1 Enterprises'!BT15</f>
        <v>0</v>
      </c>
      <c r="BU5" s="74">
        <f>'1 Enterprises'!BU15</f>
        <v>0</v>
      </c>
      <c r="BV5" s="74">
        <f>'1 Enterprises'!BV15</f>
        <v>0</v>
      </c>
      <c r="BW5" s="74">
        <f>'1 Enterprises'!BW15</f>
        <v>0</v>
      </c>
      <c r="BX5" s="74">
        <f>'1 Enterprises'!BX15</f>
        <v>0</v>
      </c>
      <c r="BY5" s="74">
        <f>'1 Enterprises'!BY15</f>
        <v>0</v>
      </c>
      <c r="BZ5" s="74">
        <f>'1 Enterprises'!BZ15</f>
        <v>0</v>
      </c>
      <c r="CA5" s="74">
        <f>'1 Enterprises'!CA15</f>
        <v>0</v>
      </c>
      <c r="CB5" s="74">
        <f>'1 Enterprises'!CB15</f>
        <v>0</v>
      </c>
      <c r="CC5" s="74">
        <f>'1 Enterprises'!CC15</f>
        <v>0</v>
      </c>
      <c r="CD5" s="74">
        <f>'1 Enterprises'!CD15</f>
        <v>0</v>
      </c>
      <c r="CE5" s="74">
        <f>'1 Enterprises'!CE15</f>
        <v>0</v>
      </c>
      <c r="CF5" s="74">
        <f>'1 Enterprises'!CF15</f>
        <v>0</v>
      </c>
      <c r="CG5" s="74">
        <f>'1 Enterprises'!CG15</f>
        <v>0</v>
      </c>
      <c r="CH5" s="74">
        <f>'1 Enterprises'!CH15</f>
        <v>0</v>
      </c>
      <c r="CI5" s="74">
        <f>'1 Enterprises'!CI15</f>
        <v>0</v>
      </c>
      <c r="CJ5" s="74">
        <f>'1 Enterprises'!CJ15</f>
        <v>0</v>
      </c>
      <c r="CK5" s="74">
        <f>'1 Enterprises'!CK15</f>
        <v>0</v>
      </c>
      <c r="CL5" s="74">
        <f>'1 Enterprises'!CL15</f>
        <v>0</v>
      </c>
      <c r="CM5" s="74">
        <f>'1 Enterprises'!CM15</f>
        <v>0</v>
      </c>
      <c r="CN5" s="74">
        <f>'1 Enterprises'!CN15</f>
        <v>0</v>
      </c>
      <c r="CO5" s="74">
        <f>'1 Enterprises'!CO15</f>
        <v>0</v>
      </c>
      <c r="CP5" s="74">
        <f>'1 Enterprises'!CP15</f>
        <v>0</v>
      </c>
      <c r="CQ5" s="74">
        <f>'1 Enterprises'!CQ15</f>
        <v>0</v>
      </c>
      <c r="CR5" s="74">
        <f>'1 Enterprises'!CR15</f>
        <v>0</v>
      </c>
      <c r="CS5" s="74">
        <f>'1 Enterprises'!CS15</f>
        <v>0</v>
      </c>
      <c r="CT5" s="74">
        <f>'1 Enterprises'!CT15</f>
        <v>0</v>
      </c>
      <c r="CU5" s="74">
        <f>'1 Enterprises'!CU15</f>
        <v>0</v>
      </c>
      <c r="CV5" s="74">
        <f>'1 Enterprises'!CV15</f>
        <v>0</v>
      </c>
      <c r="CW5" s="74">
        <f>'1 Enterprises'!CW15</f>
        <v>0</v>
      </c>
      <c r="CX5" s="74">
        <f>'1 Enterprises'!CX15</f>
        <v>0</v>
      </c>
      <c r="CY5" s="74">
        <f>'1 Enterprises'!CY15</f>
        <v>0</v>
      </c>
    </row>
    <row r="6" spans="1:103" ht="12.75">
      <c r="A6" s="31"/>
      <c r="B6" s="68" t="s">
        <v>508</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c r="AC6" s="12">
        <f>'1 Enterprises'!AC17</f>
        <v>0</v>
      </c>
      <c r="AD6" s="12">
        <f>'1 Enterprises'!AD17</f>
        <v>0</v>
      </c>
      <c r="AE6" s="12">
        <f>'1 Enterprises'!AE17</f>
        <v>0</v>
      </c>
      <c r="AF6" s="12">
        <f>'1 Enterprises'!AF17</f>
        <v>0</v>
      </c>
      <c r="AG6" s="12">
        <f>'1 Enterprises'!AG17</f>
        <v>0</v>
      </c>
      <c r="AH6" s="12">
        <f>'1 Enterprises'!AH17</f>
        <v>0</v>
      </c>
      <c r="AI6" s="12">
        <f>'1 Enterprises'!AI17</f>
        <v>0</v>
      </c>
      <c r="AJ6" s="12">
        <f>'1 Enterprises'!AJ17</f>
        <v>0</v>
      </c>
      <c r="AK6" s="12">
        <f>'1 Enterprises'!AK17</f>
        <v>0</v>
      </c>
      <c r="AL6" s="12">
        <f>'1 Enterprises'!AL17</f>
        <v>0</v>
      </c>
      <c r="AM6" s="12">
        <f>'1 Enterprises'!AM17</f>
        <v>0</v>
      </c>
      <c r="AN6" s="12">
        <f>'1 Enterprises'!AN17</f>
        <v>0</v>
      </c>
      <c r="AO6" s="12">
        <f>'1 Enterprises'!AO17</f>
        <v>0</v>
      </c>
      <c r="AP6" s="12">
        <f>'1 Enterprises'!AP17</f>
        <v>0</v>
      </c>
      <c r="AQ6" s="12">
        <f>'1 Enterprises'!AQ17</f>
        <v>0</v>
      </c>
      <c r="AR6" s="12">
        <f>'1 Enterprises'!AR17</f>
        <v>0</v>
      </c>
      <c r="AS6" s="12">
        <f>'1 Enterprises'!AS17</f>
        <v>0</v>
      </c>
      <c r="AT6" s="12">
        <f>'1 Enterprises'!AT17</f>
        <v>0</v>
      </c>
      <c r="AU6" s="12">
        <f>'1 Enterprises'!AU17</f>
        <v>0</v>
      </c>
      <c r="AV6" s="12">
        <f>'1 Enterprises'!AV17</f>
        <v>0</v>
      </c>
      <c r="AW6" s="12">
        <f>'1 Enterprises'!AW17</f>
        <v>0</v>
      </c>
      <c r="AX6" s="12">
        <f>'1 Enterprises'!AX17</f>
        <v>0</v>
      </c>
      <c r="AY6" s="12">
        <f>'1 Enterprises'!AY17</f>
        <v>0</v>
      </c>
      <c r="AZ6" s="12">
        <f>'1 Enterprises'!AZ17</f>
        <v>0</v>
      </c>
      <c r="BA6" s="12">
        <f>'1 Enterprises'!BA17</f>
        <v>0</v>
      </c>
      <c r="BB6" s="12">
        <f>'1 Enterprises'!BB17</f>
        <v>0</v>
      </c>
      <c r="BC6" s="12">
        <f>'1 Enterprises'!BC17</f>
        <v>0</v>
      </c>
      <c r="BD6" s="12">
        <f>'1 Enterprises'!BD17</f>
        <v>0</v>
      </c>
      <c r="BE6" s="12">
        <f>'1 Enterprises'!BE17</f>
        <v>0</v>
      </c>
      <c r="BF6" s="12">
        <f>'1 Enterprises'!BF17</f>
        <v>0</v>
      </c>
      <c r="BG6" s="12">
        <f>'1 Enterprises'!BG17</f>
        <v>0</v>
      </c>
      <c r="BH6" s="12">
        <f>'1 Enterprises'!BH17</f>
        <v>0</v>
      </c>
      <c r="BI6" s="12">
        <f>'1 Enterprises'!BI17</f>
        <v>0</v>
      </c>
      <c r="BJ6" s="12">
        <f>'1 Enterprises'!BJ17</f>
        <v>0</v>
      </c>
      <c r="BK6" s="12">
        <f>'1 Enterprises'!BK17</f>
        <v>0</v>
      </c>
      <c r="BL6" s="12">
        <f>'1 Enterprises'!BL17</f>
        <v>0</v>
      </c>
      <c r="BM6" s="12">
        <f>'1 Enterprises'!BM17</f>
        <v>0</v>
      </c>
      <c r="BN6" s="12">
        <f>'1 Enterprises'!BN17</f>
        <v>0</v>
      </c>
      <c r="BO6" s="12">
        <f>'1 Enterprises'!BO17</f>
        <v>0</v>
      </c>
      <c r="BP6" s="12">
        <f>'1 Enterprises'!BP17</f>
        <v>0</v>
      </c>
      <c r="BQ6" s="12">
        <f>'1 Enterprises'!BQ17</f>
        <v>0</v>
      </c>
      <c r="BR6" s="12">
        <f>'1 Enterprises'!BR17</f>
        <v>0</v>
      </c>
      <c r="BS6" s="12">
        <f>'1 Enterprises'!BS17</f>
        <v>0</v>
      </c>
      <c r="BT6" s="12">
        <f>'1 Enterprises'!BT17</f>
        <v>0</v>
      </c>
      <c r="BU6" s="12">
        <f>'1 Enterprises'!BU17</f>
        <v>0</v>
      </c>
      <c r="BV6" s="12">
        <f>'1 Enterprises'!BV17</f>
        <v>0</v>
      </c>
      <c r="BW6" s="12">
        <f>'1 Enterprises'!BW17</f>
        <v>0</v>
      </c>
      <c r="BX6" s="12">
        <f>'1 Enterprises'!BX17</f>
        <v>0</v>
      </c>
      <c r="BY6" s="12">
        <f>'1 Enterprises'!BY17</f>
        <v>0</v>
      </c>
      <c r="BZ6" s="12">
        <f>'1 Enterprises'!BZ17</f>
        <v>0</v>
      </c>
      <c r="CA6" s="12">
        <f>'1 Enterprises'!CA17</f>
        <v>0</v>
      </c>
      <c r="CB6" s="12">
        <f>'1 Enterprises'!CB17</f>
        <v>0</v>
      </c>
      <c r="CC6" s="12">
        <f>'1 Enterprises'!CC17</f>
        <v>0</v>
      </c>
      <c r="CD6" s="12">
        <f>'1 Enterprises'!CD17</f>
        <v>0</v>
      </c>
      <c r="CE6" s="12">
        <f>'1 Enterprises'!CE17</f>
        <v>0</v>
      </c>
      <c r="CF6" s="12">
        <f>'1 Enterprises'!CF17</f>
        <v>0</v>
      </c>
      <c r="CG6" s="12">
        <f>'1 Enterprises'!CG17</f>
        <v>0</v>
      </c>
      <c r="CH6" s="12">
        <f>'1 Enterprises'!CH17</f>
        <v>0</v>
      </c>
      <c r="CI6" s="12">
        <f>'1 Enterprises'!CI17</f>
        <v>0</v>
      </c>
      <c r="CJ6" s="12">
        <f>'1 Enterprises'!CJ17</f>
        <v>0</v>
      </c>
      <c r="CK6" s="12">
        <f>'1 Enterprises'!CK17</f>
        <v>0</v>
      </c>
      <c r="CL6" s="12">
        <f>'1 Enterprises'!CL17</f>
        <v>0</v>
      </c>
      <c r="CM6" s="12">
        <f>'1 Enterprises'!CM17</f>
        <v>0</v>
      </c>
      <c r="CN6" s="12">
        <f>'1 Enterprises'!CN17</f>
        <v>0</v>
      </c>
      <c r="CO6" s="12">
        <f>'1 Enterprises'!CO17</f>
        <v>0</v>
      </c>
      <c r="CP6" s="12">
        <f>'1 Enterprises'!CP17</f>
        <v>0</v>
      </c>
      <c r="CQ6" s="12">
        <f>'1 Enterprises'!CQ17</f>
        <v>0</v>
      </c>
      <c r="CR6" s="12">
        <f>'1 Enterprises'!CR17</f>
        <v>0</v>
      </c>
      <c r="CS6" s="12">
        <f>'1 Enterprises'!CS17</f>
        <v>0</v>
      </c>
      <c r="CT6" s="12">
        <f>'1 Enterprises'!CT17</f>
        <v>0</v>
      </c>
      <c r="CU6" s="12">
        <f>'1 Enterprises'!CU17</f>
        <v>0</v>
      </c>
      <c r="CV6" s="12">
        <f>'1 Enterprises'!CV17</f>
        <v>0</v>
      </c>
      <c r="CW6" s="12">
        <f>'1 Enterprises'!CW17</f>
        <v>0</v>
      </c>
      <c r="CX6" s="12">
        <f>'1 Enterprises'!CX17</f>
        <v>0</v>
      </c>
      <c r="CY6" s="12">
        <f>'1 Enterprises'!CY17</f>
        <v>0</v>
      </c>
    </row>
    <row r="7" spans="1:28" s="34" customFormat="1" ht="12.75">
      <c r="A7" s="32"/>
      <c r="B7" s="71"/>
      <c r="C7" s="33"/>
      <c r="D7" s="74"/>
      <c r="E7" s="74"/>
      <c r="F7" s="74"/>
      <c r="G7" s="74"/>
      <c r="H7" s="74"/>
      <c r="I7" s="74"/>
      <c r="J7" s="74"/>
      <c r="K7" s="74"/>
      <c r="L7" s="74"/>
      <c r="M7" s="74"/>
      <c r="N7" s="74"/>
      <c r="O7" s="74"/>
      <c r="P7" s="74"/>
      <c r="Q7" s="74"/>
      <c r="R7" s="74"/>
      <c r="S7" s="74"/>
      <c r="T7" s="74"/>
      <c r="U7" s="74"/>
      <c r="V7" s="74"/>
      <c r="W7" s="74"/>
      <c r="X7" s="74"/>
      <c r="Y7" s="74"/>
      <c r="Z7" s="74"/>
      <c r="AA7" s="74"/>
      <c r="AB7" s="74"/>
    </row>
    <row r="8" spans="1:103" s="221" customFormat="1" ht="16.5">
      <c r="A8" s="159"/>
      <c r="B8" s="255" t="str">
        <f>'8 Cost of Production'!B84</f>
        <v>Total Economic Cost per plant sold</v>
      </c>
      <c r="C8" s="256"/>
      <c r="D8" s="256">
        <f>'8 Cost of Production'!D84</f>
        <v>0</v>
      </c>
      <c r="E8" s="256">
        <f>'8 Cost of Production'!E84</f>
        <v>0</v>
      </c>
      <c r="F8" s="256">
        <f>'8 Cost of Production'!F84</f>
        <v>0</v>
      </c>
      <c r="G8" s="256">
        <f>'8 Cost of Production'!G84</f>
        <v>0</v>
      </c>
      <c r="H8" s="256">
        <f>'8 Cost of Production'!H84</f>
        <v>0</v>
      </c>
      <c r="I8" s="256">
        <f>'8 Cost of Production'!I84</f>
        <v>0</v>
      </c>
      <c r="J8" s="256">
        <f>'8 Cost of Production'!J84</f>
        <v>0</v>
      </c>
      <c r="K8" s="256">
        <f>'8 Cost of Production'!K84</f>
        <v>0</v>
      </c>
      <c r="L8" s="256">
        <f>'8 Cost of Production'!L84</f>
        <v>0</v>
      </c>
      <c r="M8" s="256">
        <f>'8 Cost of Production'!M84</f>
        <v>0</v>
      </c>
      <c r="N8" s="256">
        <f>'8 Cost of Production'!N84</f>
        <v>0</v>
      </c>
      <c r="O8" s="256">
        <f>'8 Cost of Production'!O84</f>
        <v>0</v>
      </c>
      <c r="P8" s="256">
        <f>'8 Cost of Production'!P84</f>
        <v>0</v>
      </c>
      <c r="Q8" s="256">
        <f>'8 Cost of Production'!Q84</f>
        <v>0</v>
      </c>
      <c r="R8" s="256">
        <f>'8 Cost of Production'!R84</f>
        <v>0</v>
      </c>
      <c r="S8" s="256">
        <f>'8 Cost of Production'!S84</f>
        <v>0</v>
      </c>
      <c r="T8" s="256">
        <f>'8 Cost of Production'!T84</f>
        <v>0</v>
      </c>
      <c r="U8" s="256">
        <f>'8 Cost of Production'!U84</f>
        <v>0</v>
      </c>
      <c r="V8" s="256">
        <f>'8 Cost of Production'!V84</f>
        <v>0</v>
      </c>
      <c r="W8" s="256">
        <f>'8 Cost of Production'!W84</f>
        <v>0</v>
      </c>
      <c r="X8" s="256">
        <f>'8 Cost of Production'!X84</f>
        <v>0</v>
      </c>
      <c r="Y8" s="256">
        <f>'8 Cost of Production'!Y84</f>
        <v>0</v>
      </c>
      <c r="Z8" s="256">
        <f>'8 Cost of Production'!Z84</f>
        <v>0</v>
      </c>
      <c r="AA8" s="256">
        <f>'8 Cost of Production'!AA84</f>
        <v>0</v>
      </c>
      <c r="AB8" s="256">
        <f>'8 Cost of Production'!AB84</f>
        <v>0</v>
      </c>
      <c r="AC8" s="256">
        <f>'8 Cost of Production'!AC84</f>
        <v>0</v>
      </c>
      <c r="AD8" s="256">
        <f>'8 Cost of Production'!AD84</f>
        <v>0</v>
      </c>
      <c r="AE8" s="256">
        <f>'8 Cost of Production'!AE84</f>
        <v>0</v>
      </c>
      <c r="AF8" s="256">
        <f>'8 Cost of Production'!AF84</f>
        <v>0</v>
      </c>
      <c r="AG8" s="256">
        <f>'8 Cost of Production'!AG84</f>
        <v>0</v>
      </c>
      <c r="AH8" s="256">
        <f>'8 Cost of Production'!AH84</f>
        <v>0</v>
      </c>
      <c r="AI8" s="256">
        <f>'8 Cost of Production'!AI84</f>
        <v>0</v>
      </c>
      <c r="AJ8" s="256">
        <f>'8 Cost of Production'!AJ84</f>
        <v>0</v>
      </c>
      <c r="AK8" s="256">
        <f>'8 Cost of Production'!AK84</f>
        <v>0</v>
      </c>
      <c r="AL8" s="256">
        <f>'8 Cost of Production'!AL84</f>
        <v>0</v>
      </c>
      <c r="AM8" s="256">
        <f>'8 Cost of Production'!AM84</f>
        <v>0</v>
      </c>
      <c r="AN8" s="256">
        <f>'8 Cost of Production'!AN84</f>
        <v>0</v>
      </c>
      <c r="AO8" s="256">
        <f>'8 Cost of Production'!AO84</f>
        <v>0</v>
      </c>
      <c r="AP8" s="256">
        <f>'8 Cost of Production'!AP84</f>
        <v>0</v>
      </c>
      <c r="AQ8" s="256">
        <f>'8 Cost of Production'!AQ84</f>
        <v>0</v>
      </c>
      <c r="AR8" s="256">
        <f>'8 Cost of Production'!AR84</f>
        <v>0</v>
      </c>
      <c r="AS8" s="256">
        <f>'8 Cost of Production'!AS84</f>
        <v>0</v>
      </c>
      <c r="AT8" s="256">
        <f>'8 Cost of Production'!AT84</f>
        <v>0</v>
      </c>
      <c r="AU8" s="256">
        <f>'8 Cost of Production'!AU84</f>
        <v>0</v>
      </c>
      <c r="AV8" s="256">
        <f>'8 Cost of Production'!AV84</f>
        <v>0</v>
      </c>
      <c r="AW8" s="256">
        <f>'8 Cost of Production'!AW84</f>
        <v>0</v>
      </c>
      <c r="AX8" s="256">
        <f>'8 Cost of Production'!AX84</f>
        <v>0</v>
      </c>
      <c r="AY8" s="256">
        <f>'8 Cost of Production'!AY84</f>
        <v>0</v>
      </c>
      <c r="AZ8" s="256">
        <f>'8 Cost of Production'!AZ84</f>
        <v>0</v>
      </c>
      <c r="BA8" s="256">
        <f>'8 Cost of Production'!BA84</f>
        <v>0</v>
      </c>
      <c r="BB8" s="256">
        <f>'8 Cost of Production'!BB84</f>
        <v>0</v>
      </c>
      <c r="BC8" s="256">
        <f>'8 Cost of Production'!BC84</f>
        <v>0</v>
      </c>
      <c r="BD8" s="256">
        <f>'8 Cost of Production'!BD84</f>
        <v>0</v>
      </c>
      <c r="BE8" s="256">
        <f>'8 Cost of Production'!BE84</f>
        <v>0</v>
      </c>
      <c r="BF8" s="256">
        <f>'8 Cost of Production'!BF84</f>
        <v>0</v>
      </c>
      <c r="BG8" s="256">
        <f>'8 Cost of Production'!BG84</f>
        <v>0</v>
      </c>
      <c r="BH8" s="256">
        <f>'8 Cost of Production'!BH84</f>
        <v>0</v>
      </c>
      <c r="BI8" s="256">
        <f>'8 Cost of Production'!BI84</f>
        <v>0</v>
      </c>
      <c r="BJ8" s="256">
        <f>'8 Cost of Production'!BJ84</f>
        <v>0</v>
      </c>
      <c r="BK8" s="256">
        <f>'8 Cost of Production'!BK84</f>
        <v>0</v>
      </c>
      <c r="BL8" s="256">
        <f>'8 Cost of Production'!BL84</f>
        <v>0</v>
      </c>
      <c r="BM8" s="256">
        <f>'8 Cost of Production'!BM84</f>
        <v>0</v>
      </c>
      <c r="BN8" s="256">
        <f>'8 Cost of Production'!BN84</f>
        <v>0</v>
      </c>
      <c r="BO8" s="256">
        <f>'8 Cost of Production'!BO84</f>
        <v>0</v>
      </c>
      <c r="BP8" s="256">
        <f>'8 Cost of Production'!BP84</f>
        <v>0</v>
      </c>
      <c r="BQ8" s="256">
        <f>'8 Cost of Production'!BQ84</f>
        <v>0</v>
      </c>
      <c r="BR8" s="256">
        <f>'8 Cost of Production'!BR84</f>
        <v>0</v>
      </c>
      <c r="BS8" s="256">
        <f>'8 Cost of Production'!BS84</f>
        <v>0</v>
      </c>
      <c r="BT8" s="256">
        <f>'8 Cost of Production'!BT84</f>
        <v>0</v>
      </c>
      <c r="BU8" s="256">
        <f>'8 Cost of Production'!BU84</f>
        <v>0</v>
      </c>
      <c r="BV8" s="256">
        <f>'8 Cost of Production'!BV84</f>
        <v>0</v>
      </c>
      <c r="BW8" s="256">
        <f>'8 Cost of Production'!BW84</f>
        <v>0</v>
      </c>
      <c r="BX8" s="256">
        <f>'8 Cost of Production'!BX84</f>
        <v>0</v>
      </c>
      <c r="BY8" s="256">
        <f>'8 Cost of Production'!BY84</f>
        <v>0</v>
      </c>
      <c r="BZ8" s="256">
        <f>'8 Cost of Production'!BZ84</f>
        <v>0</v>
      </c>
      <c r="CA8" s="256">
        <f>'8 Cost of Production'!CA84</f>
        <v>0</v>
      </c>
      <c r="CB8" s="256">
        <f>'8 Cost of Production'!CB84</f>
        <v>0</v>
      </c>
      <c r="CC8" s="256">
        <f>'8 Cost of Production'!CC84</f>
        <v>0</v>
      </c>
      <c r="CD8" s="256">
        <f>'8 Cost of Production'!CD84</f>
        <v>0</v>
      </c>
      <c r="CE8" s="256">
        <f>'8 Cost of Production'!CE84</f>
        <v>0</v>
      </c>
      <c r="CF8" s="256">
        <f>'8 Cost of Production'!CF84</f>
        <v>0</v>
      </c>
      <c r="CG8" s="256">
        <f>'8 Cost of Production'!CG84</f>
        <v>0</v>
      </c>
      <c r="CH8" s="256">
        <f>'8 Cost of Production'!CH84</f>
        <v>0</v>
      </c>
      <c r="CI8" s="256">
        <f>'8 Cost of Production'!CI84</f>
        <v>0</v>
      </c>
      <c r="CJ8" s="256">
        <f>'8 Cost of Production'!CJ84</f>
        <v>0</v>
      </c>
      <c r="CK8" s="256">
        <f>'8 Cost of Production'!CK84</f>
        <v>0</v>
      </c>
      <c r="CL8" s="256">
        <f>'8 Cost of Production'!CL84</f>
        <v>0</v>
      </c>
      <c r="CM8" s="256">
        <f>'8 Cost of Production'!CM84</f>
        <v>0</v>
      </c>
      <c r="CN8" s="256">
        <f>'8 Cost of Production'!CN84</f>
        <v>0</v>
      </c>
      <c r="CO8" s="256">
        <f>'8 Cost of Production'!CO84</f>
        <v>0</v>
      </c>
      <c r="CP8" s="256">
        <f>'8 Cost of Production'!CP84</f>
        <v>0</v>
      </c>
      <c r="CQ8" s="256">
        <f>'8 Cost of Production'!CQ84</f>
        <v>0</v>
      </c>
      <c r="CR8" s="256">
        <f>'8 Cost of Production'!CR84</f>
        <v>0</v>
      </c>
      <c r="CS8" s="256">
        <f>'8 Cost of Production'!CS84</f>
        <v>0</v>
      </c>
      <c r="CT8" s="256">
        <f>'8 Cost of Production'!CT84</f>
        <v>0</v>
      </c>
      <c r="CU8" s="256">
        <f>'8 Cost of Production'!CU84</f>
        <v>0</v>
      </c>
      <c r="CV8" s="256">
        <f>'8 Cost of Production'!CV84</f>
        <v>0</v>
      </c>
      <c r="CW8" s="256">
        <f>'8 Cost of Production'!CW84</f>
        <v>0</v>
      </c>
      <c r="CX8" s="256">
        <f>'8 Cost of Production'!CX84</f>
        <v>0</v>
      </c>
      <c r="CY8" s="256">
        <f>'8 Cost of Production'!CY84</f>
        <v>0</v>
      </c>
    </row>
    <row r="9" spans="1:103" s="44" customFormat="1" ht="12.75">
      <c r="A9" s="16"/>
      <c r="B9" s="68" t="s">
        <v>509</v>
      </c>
      <c r="C9" s="12"/>
      <c r="D9" s="54">
        <f>D6-D8</f>
        <v>0</v>
      </c>
      <c r="E9" s="54">
        <f aca="true" t="shared" si="0" ref="E9:O9">E6-E8</f>
        <v>0</v>
      </c>
      <c r="F9" s="54">
        <f t="shared" si="0"/>
        <v>0</v>
      </c>
      <c r="G9" s="54">
        <f t="shared" si="0"/>
        <v>0</v>
      </c>
      <c r="H9" s="54">
        <f t="shared" si="0"/>
        <v>0</v>
      </c>
      <c r="I9" s="54">
        <f t="shared" si="0"/>
        <v>0</v>
      </c>
      <c r="J9" s="54">
        <f t="shared" si="0"/>
        <v>0</v>
      </c>
      <c r="K9" s="54">
        <f t="shared" si="0"/>
        <v>0</v>
      </c>
      <c r="L9" s="54">
        <f t="shared" si="0"/>
        <v>0</v>
      </c>
      <c r="M9" s="54">
        <f t="shared" si="0"/>
        <v>0</v>
      </c>
      <c r="N9" s="54">
        <f t="shared" si="0"/>
        <v>0</v>
      </c>
      <c r="O9" s="54">
        <f t="shared" si="0"/>
        <v>0</v>
      </c>
      <c r="P9" s="54">
        <f aca="true" t="shared" si="1" ref="P9:AB9">P6-P8</f>
        <v>0</v>
      </c>
      <c r="Q9" s="54">
        <f t="shared" si="1"/>
        <v>0</v>
      </c>
      <c r="R9" s="54">
        <f t="shared" si="1"/>
        <v>0</v>
      </c>
      <c r="S9" s="54">
        <f t="shared" si="1"/>
        <v>0</v>
      </c>
      <c r="T9" s="54">
        <f t="shared" si="1"/>
        <v>0</v>
      </c>
      <c r="U9" s="54">
        <f t="shared" si="1"/>
        <v>0</v>
      </c>
      <c r="V9" s="54">
        <f t="shared" si="1"/>
        <v>0</v>
      </c>
      <c r="W9" s="54">
        <f t="shared" si="1"/>
        <v>0</v>
      </c>
      <c r="X9" s="54">
        <f t="shared" si="1"/>
        <v>0</v>
      </c>
      <c r="Y9" s="54">
        <f t="shared" si="1"/>
        <v>0</v>
      </c>
      <c r="Z9" s="54">
        <f t="shared" si="1"/>
        <v>0</v>
      </c>
      <c r="AA9" s="54">
        <f t="shared" si="1"/>
        <v>0</v>
      </c>
      <c r="AB9" s="54">
        <f t="shared" si="1"/>
        <v>0</v>
      </c>
      <c r="AC9" s="54">
        <f aca="true" t="shared" si="2" ref="AC9:CN9">AC6-AC8</f>
        <v>0</v>
      </c>
      <c r="AD9" s="54">
        <f t="shared" si="2"/>
        <v>0</v>
      </c>
      <c r="AE9" s="54">
        <f t="shared" si="2"/>
        <v>0</v>
      </c>
      <c r="AF9" s="54">
        <f t="shared" si="2"/>
        <v>0</v>
      </c>
      <c r="AG9" s="54">
        <f t="shared" si="2"/>
        <v>0</v>
      </c>
      <c r="AH9" s="54">
        <f t="shared" si="2"/>
        <v>0</v>
      </c>
      <c r="AI9" s="54">
        <f t="shared" si="2"/>
        <v>0</v>
      </c>
      <c r="AJ9" s="54">
        <f t="shared" si="2"/>
        <v>0</v>
      </c>
      <c r="AK9" s="54">
        <f t="shared" si="2"/>
        <v>0</v>
      </c>
      <c r="AL9" s="54">
        <f t="shared" si="2"/>
        <v>0</v>
      </c>
      <c r="AM9" s="54">
        <f t="shared" si="2"/>
        <v>0</v>
      </c>
      <c r="AN9" s="54">
        <f t="shared" si="2"/>
        <v>0</v>
      </c>
      <c r="AO9" s="54">
        <f t="shared" si="2"/>
        <v>0</v>
      </c>
      <c r="AP9" s="54">
        <f t="shared" si="2"/>
        <v>0</v>
      </c>
      <c r="AQ9" s="54">
        <f t="shared" si="2"/>
        <v>0</v>
      </c>
      <c r="AR9" s="54">
        <f t="shared" si="2"/>
        <v>0</v>
      </c>
      <c r="AS9" s="54">
        <f t="shared" si="2"/>
        <v>0</v>
      </c>
      <c r="AT9" s="54">
        <f t="shared" si="2"/>
        <v>0</v>
      </c>
      <c r="AU9" s="54">
        <f t="shared" si="2"/>
        <v>0</v>
      </c>
      <c r="AV9" s="54">
        <f t="shared" si="2"/>
        <v>0</v>
      </c>
      <c r="AW9" s="54">
        <f t="shared" si="2"/>
        <v>0</v>
      </c>
      <c r="AX9" s="54">
        <f t="shared" si="2"/>
        <v>0</v>
      </c>
      <c r="AY9" s="54">
        <f t="shared" si="2"/>
        <v>0</v>
      </c>
      <c r="AZ9" s="54">
        <f t="shared" si="2"/>
        <v>0</v>
      </c>
      <c r="BA9" s="54">
        <f t="shared" si="2"/>
        <v>0</v>
      </c>
      <c r="BB9" s="54">
        <f t="shared" si="2"/>
        <v>0</v>
      </c>
      <c r="BC9" s="54">
        <f t="shared" si="2"/>
        <v>0</v>
      </c>
      <c r="BD9" s="54">
        <f t="shared" si="2"/>
        <v>0</v>
      </c>
      <c r="BE9" s="54">
        <f t="shared" si="2"/>
        <v>0</v>
      </c>
      <c r="BF9" s="54">
        <f t="shared" si="2"/>
        <v>0</v>
      </c>
      <c r="BG9" s="54">
        <f t="shared" si="2"/>
        <v>0</v>
      </c>
      <c r="BH9" s="54">
        <f t="shared" si="2"/>
        <v>0</v>
      </c>
      <c r="BI9" s="54">
        <f t="shared" si="2"/>
        <v>0</v>
      </c>
      <c r="BJ9" s="54">
        <f t="shared" si="2"/>
        <v>0</v>
      </c>
      <c r="BK9" s="54">
        <f t="shared" si="2"/>
        <v>0</v>
      </c>
      <c r="BL9" s="54">
        <f t="shared" si="2"/>
        <v>0</v>
      </c>
      <c r="BM9" s="54">
        <f t="shared" si="2"/>
        <v>0</v>
      </c>
      <c r="BN9" s="54">
        <f t="shared" si="2"/>
        <v>0</v>
      </c>
      <c r="BO9" s="54">
        <f t="shared" si="2"/>
        <v>0</v>
      </c>
      <c r="BP9" s="54">
        <f t="shared" si="2"/>
        <v>0</v>
      </c>
      <c r="BQ9" s="54">
        <f t="shared" si="2"/>
        <v>0</v>
      </c>
      <c r="BR9" s="54">
        <f t="shared" si="2"/>
        <v>0</v>
      </c>
      <c r="BS9" s="54">
        <f t="shared" si="2"/>
        <v>0</v>
      </c>
      <c r="BT9" s="54">
        <f t="shared" si="2"/>
        <v>0</v>
      </c>
      <c r="BU9" s="54">
        <f t="shared" si="2"/>
        <v>0</v>
      </c>
      <c r="BV9" s="54">
        <f t="shared" si="2"/>
        <v>0</v>
      </c>
      <c r="BW9" s="54">
        <f t="shared" si="2"/>
        <v>0</v>
      </c>
      <c r="BX9" s="54">
        <f t="shared" si="2"/>
        <v>0</v>
      </c>
      <c r="BY9" s="54">
        <f t="shared" si="2"/>
        <v>0</v>
      </c>
      <c r="BZ9" s="54">
        <f t="shared" si="2"/>
        <v>0</v>
      </c>
      <c r="CA9" s="54">
        <f t="shared" si="2"/>
        <v>0</v>
      </c>
      <c r="CB9" s="54">
        <f t="shared" si="2"/>
        <v>0</v>
      </c>
      <c r="CC9" s="54">
        <f t="shared" si="2"/>
        <v>0</v>
      </c>
      <c r="CD9" s="54">
        <f t="shared" si="2"/>
        <v>0</v>
      </c>
      <c r="CE9" s="54">
        <f t="shared" si="2"/>
        <v>0</v>
      </c>
      <c r="CF9" s="54">
        <f t="shared" si="2"/>
        <v>0</v>
      </c>
      <c r="CG9" s="54">
        <f t="shared" si="2"/>
        <v>0</v>
      </c>
      <c r="CH9" s="54">
        <f t="shared" si="2"/>
        <v>0</v>
      </c>
      <c r="CI9" s="54">
        <f t="shared" si="2"/>
        <v>0</v>
      </c>
      <c r="CJ9" s="54">
        <f t="shared" si="2"/>
        <v>0</v>
      </c>
      <c r="CK9" s="54">
        <f t="shared" si="2"/>
        <v>0</v>
      </c>
      <c r="CL9" s="54">
        <f t="shared" si="2"/>
        <v>0</v>
      </c>
      <c r="CM9" s="54">
        <f t="shared" si="2"/>
        <v>0</v>
      </c>
      <c r="CN9" s="54">
        <f t="shared" si="2"/>
        <v>0</v>
      </c>
      <c r="CO9" s="54">
        <f aca="true" t="shared" si="3" ref="CO9:CY9">CO6-CO8</f>
        <v>0</v>
      </c>
      <c r="CP9" s="54">
        <f t="shared" si="3"/>
        <v>0</v>
      </c>
      <c r="CQ9" s="54">
        <f t="shared" si="3"/>
        <v>0</v>
      </c>
      <c r="CR9" s="54">
        <f t="shared" si="3"/>
        <v>0</v>
      </c>
      <c r="CS9" s="54">
        <f t="shared" si="3"/>
        <v>0</v>
      </c>
      <c r="CT9" s="54">
        <f t="shared" si="3"/>
        <v>0</v>
      </c>
      <c r="CU9" s="54">
        <f t="shared" si="3"/>
        <v>0</v>
      </c>
      <c r="CV9" s="54">
        <f t="shared" si="3"/>
        <v>0</v>
      </c>
      <c r="CW9" s="54">
        <f t="shared" si="3"/>
        <v>0</v>
      </c>
      <c r="CX9" s="54">
        <f t="shared" si="3"/>
        <v>0</v>
      </c>
      <c r="CY9" s="54">
        <f t="shared" si="3"/>
        <v>0</v>
      </c>
    </row>
    <row r="10" spans="1:103" s="23" customFormat="1" ht="12.75">
      <c r="A10" s="31"/>
      <c r="B10" s="68" t="s">
        <v>268</v>
      </c>
      <c r="C10" s="7"/>
      <c r="D10" s="85">
        <f>D9*D4</f>
        <v>0</v>
      </c>
      <c r="E10" s="85">
        <f aca="true" t="shared" si="4" ref="E10:O10">E9*E4</f>
        <v>0</v>
      </c>
      <c r="F10" s="85">
        <f t="shared" si="4"/>
        <v>0</v>
      </c>
      <c r="G10" s="85">
        <f t="shared" si="4"/>
        <v>0</v>
      </c>
      <c r="H10" s="85">
        <f t="shared" si="4"/>
        <v>0</v>
      </c>
      <c r="I10" s="85">
        <f t="shared" si="4"/>
        <v>0</v>
      </c>
      <c r="J10" s="85">
        <f t="shared" si="4"/>
        <v>0</v>
      </c>
      <c r="K10" s="85">
        <f t="shared" si="4"/>
        <v>0</v>
      </c>
      <c r="L10" s="85">
        <f t="shared" si="4"/>
        <v>0</v>
      </c>
      <c r="M10" s="85">
        <f t="shared" si="4"/>
        <v>0</v>
      </c>
      <c r="N10" s="85">
        <f t="shared" si="4"/>
        <v>0</v>
      </c>
      <c r="O10" s="85">
        <f t="shared" si="4"/>
        <v>0</v>
      </c>
      <c r="P10" s="85">
        <f aca="true" t="shared" si="5" ref="P10:AB10">P9*P4</f>
        <v>0</v>
      </c>
      <c r="Q10" s="85">
        <f t="shared" si="5"/>
        <v>0</v>
      </c>
      <c r="R10" s="85">
        <f t="shared" si="5"/>
        <v>0</v>
      </c>
      <c r="S10" s="85">
        <f t="shared" si="5"/>
        <v>0</v>
      </c>
      <c r="T10" s="85">
        <f t="shared" si="5"/>
        <v>0</v>
      </c>
      <c r="U10" s="85">
        <f t="shared" si="5"/>
        <v>0</v>
      </c>
      <c r="V10" s="85">
        <f t="shared" si="5"/>
        <v>0</v>
      </c>
      <c r="W10" s="85">
        <f t="shared" si="5"/>
        <v>0</v>
      </c>
      <c r="X10" s="85">
        <f t="shared" si="5"/>
        <v>0</v>
      </c>
      <c r="Y10" s="85">
        <f t="shared" si="5"/>
        <v>0</v>
      </c>
      <c r="Z10" s="85">
        <f t="shared" si="5"/>
        <v>0</v>
      </c>
      <c r="AA10" s="85">
        <f t="shared" si="5"/>
        <v>0</v>
      </c>
      <c r="AB10" s="85">
        <f t="shared" si="5"/>
        <v>0</v>
      </c>
      <c r="AC10" s="85">
        <f aca="true" t="shared" si="6" ref="AC10:CN10">AC9*AC4</f>
        <v>0</v>
      </c>
      <c r="AD10" s="85">
        <f t="shared" si="6"/>
        <v>0</v>
      </c>
      <c r="AE10" s="85">
        <f t="shared" si="6"/>
        <v>0</v>
      </c>
      <c r="AF10" s="85">
        <f t="shared" si="6"/>
        <v>0</v>
      </c>
      <c r="AG10" s="85">
        <f t="shared" si="6"/>
        <v>0</v>
      </c>
      <c r="AH10" s="85">
        <f t="shared" si="6"/>
        <v>0</v>
      </c>
      <c r="AI10" s="85">
        <f t="shared" si="6"/>
        <v>0</v>
      </c>
      <c r="AJ10" s="85">
        <f t="shared" si="6"/>
        <v>0</v>
      </c>
      <c r="AK10" s="85">
        <f t="shared" si="6"/>
        <v>0</v>
      </c>
      <c r="AL10" s="85">
        <f t="shared" si="6"/>
        <v>0</v>
      </c>
      <c r="AM10" s="85">
        <f t="shared" si="6"/>
        <v>0</v>
      </c>
      <c r="AN10" s="85">
        <f t="shared" si="6"/>
        <v>0</v>
      </c>
      <c r="AO10" s="85">
        <f t="shared" si="6"/>
        <v>0</v>
      </c>
      <c r="AP10" s="85">
        <f t="shared" si="6"/>
        <v>0</v>
      </c>
      <c r="AQ10" s="85">
        <f t="shared" si="6"/>
        <v>0</v>
      </c>
      <c r="AR10" s="85">
        <f t="shared" si="6"/>
        <v>0</v>
      </c>
      <c r="AS10" s="85">
        <f t="shared" si="6"/>
        <v>0</v>
      </c>
      <c r="AT10" s="85">
        <f t="shared" si="6"/>
        <v>0</v>
      </c>
      <c r="AU10" s="85">
        <f t="shared" si="6"/>
        <v>0</v>
      </c>
      <c r="AV10" s="85">
        <f t="shared" si="6"/>
        <v>0</v>
      </c>
      <c r="AW10" s="85">
        <f t="shared" si="6"/>
        <v>0</v>
      </c>
      <c r="AX10" s="85">
        <f t="shared" si="6"/>
        <v>0</v>
      </c>
      <c r="AY10" s="85">
        <f t="shared" si="6"/>
        <v>0</v>
      </c>
      <c r="AZ10" s="85">
        <f t="shared" si="6"/>
        <v>0</v>
      </c>
      <c r="BA10" s="85">
        <f t="shared" si="6"/>
        <v>0</v>
      </c>
      <c r="BB10" s="85">
        <f t="shared" si="6"/>
        <v>0</v>
      </c>
      <c r="BC10" s="85">
        <f t="shared" si="6"/>
        <v>0</v>
      </c>
      <c r="BD10" s="85">
        <f t="shared" si="6"/>
        <v>0</v>
      </c>
      <c r="BE10" s="85">
        <f t="shared" si="6"/>
        <v>0</v>
      </c>
      <c r="BF10" s="85">
        <f t="shared" si="6"/>
        <v>0</v>
      </c>
      <c r="BG10" s="85">
        <f t="shared" si="6"/>
        <v>0</v>
      </c>
      <c r="BH10" s="85">
        <f t="shared" si="6"/>
        <v>0</v>
      </c>
      <c r="BI10" s="85">
        <f t="shared" si="6"/>
        <v>0</v>
      </c>
      <c r="BJ10" s="85">
        <f t="shared" si="6"/>
        <v>0</v>
      </c>
      <c r="BK10" s="85">
        <f t="shared" si="6"/>
        <v>0</v>
      </c>
      <c r="BL10" s="85">
        <f t="shared" si="6"/>
        <v>0</v>
      </c>
      <c r="BM10" s="85">
        <f t="shared" si="6"/>
        <v>0</v>
      </c>
      <c r="BN10" s="85">
        <f t="shared" si="6"/>
        <v>0</v>
      </c>
      <c r="BO10" s="85">
        <f t="shared" si="6"/>
        <v>0</v>
      </c>
      <c r="BP10" s="85">
        <f t="shared" si="6"/>
        <v>0</v>
      </c>
      <c r="BQ10" s="85">
        <f t="shared" si="6"/>
        <v>0</v>
      </c>
      <c r="BR10" s="85">
        <f t="shared" si="6"/>
        <v>0</v>
      </c>
      <c r="BS10" s="85">
        <f t="shared" si="6"/>
        <v>0</v>
      </c>
      <c r="BT10" s="85">
        <f t="shared" si="6"/>
        <v>0</v>
      </c>
      <c r="BU10" s="85">
        <f t="shared" si="6"/>
        <v>0</v>
      </c>
      <c r="BV10" s="85">
        <f t="shared" si="6"/>
        <v>0</v>
      </c>
      <c r="BW10" s="85">
        <f t="shared" si="6"/>
        <v>0</v>
      </c>
      <c r="BX10" s="85">
        <f t="shared" si="6"/>
        <v>0</v>
      </c>
      <c r="BY10" s="85">
        <f t="shared" si="6"/>
        <v>0</v>
      </c>
      <c r="BZ10" s="85">
        <f t="shared" si="6"/>
        <v>0</v>
      </c>
      <c r="CA10" s="85">
        <f t="shared" si="6"/>
        <v>0</v>
      </c>
      <c r="CB10" s="85">
        <f t="shared" si="6"/>
        <v>0</v>
      </c>
      <c r="CC10" s="85">
        <f t="shared" si="6"/>
        <v>0</v>
      </c>
      <c r="CD10" s="85">
        <f t="shared" si="6"/>
        <v>0</v>
      </c>
      <c r="CE10" s="85">
        <f t="shared" si="6"/>
        <v>0</v>
      </c>
      <c r="CF10" s="85">
        <f t="shared" si="6"/>
        <v>0</v>
      </c>
      <c r="CG10" s="85">
        <f t="shared" si="6"/>
        <v>0</v>
      </c>
      <c r="CH10" s="85">
        <f t="shared" si="6"/>
        <v>0</v>
      </c>
      <c r="CI10" s="85">
        <f t="shared" si="6"/>
        <v>0</v>
      </c>
      <c r="CJ10" s="85">
        <f t="shared" si="6"/>
        <v>0</v>
      </c>
      <c r="CK10" s="85">
        <f t="shared" si="6"/>
        <v>0</v>
      </c>
      <c r="CL10" s="85">
        <f t="shared" si="6"/>
        <v>0</v>
      </c>
      <c r="CM10" s="85">
        <f t="shared" si="6"/>
        <v>0</v>
      </c>
      <c r="CN10" s="85">
        <f t="shared" si="6"/>
        <v>0</v>
      </c>
      <c r="CO10" s="85">
        <f aca="true" t="shared" si="7" ref="CO10:CY10">CO9*CO4</f>
        <v>0</v>
      </c>
      <c r="CP10" s="85">
        <f t="shared" si="7"/>
        <v>0</v>
      </c>
      <c r="CQ10" s="85">
        <f t="shared" si="7"/>
        <v>0</v>
      </c>
      <c r="CR10" s="85">
        <f t="shared" si="7"/>
        <v>0</v>
      </c>
      <c r="CS10" s="85">
        <f t="shared" si="7"/>
        <v>0</v>
      </c>
      <c r="CT10" s="85">
        <f t="shared" si="7"/>
        <v>0</v>
      </c>
      <c r="CU10" s="85">
        <f t="shared" si="7"/>
        <v>0</v>
      </c>
      <c r="CV10" s="85">
        <f t="shared" si="7"/>
        <v>0</v>
      </c>
      <c r="CW10" s="85">
        <f t="shared" si="7"/>
        <v>0</v>
      </c>
      <c r="CX10" s="85">
        <f t="shared" si="7"/>
        <v>0</v>
      </c>
      <c r="CY10" s="85">
        <f t="shared" si="7"/>
        <v>0</v>
      </c>
    </row>
    <row r="11" spans="1:28" s="44" customFormat="1" ht="13.5" thickBot="1">
      <c r="A11" s="16"/>
      <c r="B11" s="68" t="s">
        <v>272</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3.5" thickBot="1">
      <c r="A12" s="16"/>
      <c r="B12" s="280">
        <f>SUM(D10:CY10)</f>
        <v>0</v>
      </c>
      <c r="C12" s="281"/>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2.75">
      <c r="A13" s="16"/>
      <c r="B13" s="250"/>
      <c r="C13" s="251"/>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103" s="221" customFormat="1" ht="16.5">
      <c r="A14" s="159"/>
      <c r="B14" s="257" t="str">
        <f>'8 Cost of Production'!B100</f>
        <v>Maintain Net Worth per plant sold</v>
      </c>
      <c r="C14" s="256"/>
      <c r="D14" s="256">
        <f>'8 Cost of Production'!D100</f>
        <v>0</v>
      </c>
      <c r="E14" s="256">
        <f>'8 Cost of Production'!E100</f>
        <v>0</v>
      </c>
      <c r="F14" s="256">
        <f>'8 Cost of Production'!F100</f>
        <v>0</v>
      </c>
      <c r="G14" s="256">
        <f>'8 Cost of Production'!G100</f>
        <v>0</v>
      </c>
      <c r="H14" s="256">
        <f>'8 Cost of Production'!H100</f>
        <v>0</v>
      </c>
      <c r="I14" s="256">
        <f>'8 Cost of Production'!I100</f>
        <v>0</v>
      </c>
      <c r="J14" s="256">
        <f>'8 Cost of Production'!J100</f>
        <v>0</v>
      </c>
      <c r="K14" s="256">
        <f>'8 Cost of Production'!K100</f>
        <v>0</v>
      </c>
      <c r="L14" s="256">
        <f>'8 Cost of Production'!L100</f>
        <v>0</v>
      </c>
      <c r="M14" s="256">
        <f>'8 Cost of Production'!M100</f>
        <v>0</v>
      </c>
      <c r="N14" s="256">
        <f>'8 Cost of Production'!N100</f>
        <v>0</v>
      </c>
      <c r="O14" s="256">
        <f>'8 Cost of Production'!O100</f>
        <v>0</v>
      </c>
      <c r="P14" s="256">
        <f>'8 Cost of Production'!P100</f>
        <v>0</v>
      </c>
      <c r="Q14" s="256">
        <f>'8 Cost of Production'!Q100</f>
        <v>0</v>
      </c>
      <c r="R14" s="256">
        <f>'8 Cost of Production'!R100</f>
        <v>0</v>
      </c>
      <c r="S14" s="256">
        <f>'8 Cost of Production'!S100</f>
        <v>0</v>
      </c>
      <c r="T14" s="256">
        <f>'8 Cost of Production'!T100</f>
        <v>0</v>
      </c>
      <c r="U14" s="256">
        <f>'8 Cost of Production'!U100</f>
        <v>0</v>
      </c>
      <c r="V14" s="256">
        <f>'8 Cost of Production'!V100</f>
        <v>0</v>
      </c>
      <c r="W14" s="256">
        <f>'8 Cost of Production'!W100</f>
        <v>0</v>
      </c>
      <c r="X14" s="256">
        <f>'8 Cost of Production'!X100</f>
        <v>0</v>
      </c>
      <c r="Y14" s="256">
        <f>'8 Cost of Production'!Y100</f>
        <v>0</v>
      </c>
      <c r="Z14" s="256">
        <f>'8 Cost of Production'!Z100</f>
        <v>0</v>
      </c>
      <c r="AA14" s="256">
        <f>'8 Cost of Production'!AA100</f>
        <v>0</v>
      </c>
      <c r="AB14" s="256">
        <f>'8 Cost of Production'!AB100</f>
        <v>0</v>
      </c>
      <c r="AC14" s="256">
        <f>'8 Cost of Production'!AC100</f>
        <v>0</v>
      </c>
      <c r="AD14" s="256">
        <f>'8 Cost of Production'!AD100</f>
        <v>0</v>
      </c>
      <c r="AE14" s="256">
        <f>'8 Cost of Production'!AE100</f>
        <v>0</v>
      </c>
      <c r="AF14" s="256">
        <f>'8 Cost of Production'!AF100</f>
        <v>0</v>
      </c>
      <c r="AG14" s="256">
        <f>'8 Cost of Production'!AG100</f>
        <v>0</v>
      </c>
      <c r="AH14" s="256">
        <f>'8 Cost of Production'!AH100</f>
        <v>0</v>
      </c>
      <c r="AI14" s="256">
        <f>'8 Cost of Production'!AI100</f>
        <v>0</v>
      </c>
      <c r="AJ14" s="256">
        <f>'8 Cost of Production'!AJ100</f>
        <v>0</v>
      </c>
      <c r="AK14" s="256">
        <f>'8 Cost of Production'!AK100</f>
        <v>0</v>
      </c>
      <c r="AL14" s="256">
        <f>'8 Cost of Production'!AL100</f>
        <v>0</v>
      </c>
      <c r="AM14" s="256">
        <f>'8 Cost of Production'!AM100</f>
        <v>0</v>
      </c>
      <c r="AN14" s="256">
        <f>'8 Cost of Production'!AN100</f>
        <v>0</v>
      </c>
      <c r="AO14" s="256">
        <f>'8 Cost of Production'!AO100</f>
        <v>0</v>
      </c>
      <c r="AP14" s="256">
        <f>'8 Cost of Production'!AP100</f>
        <v>0</v>
      </c>
      <c r="AQ14" s="256">
        <f>'8 Cost of Production'!AQ100</f>
        <v>0</v>
      </c>
      <c r="AR14" s="256">
        <f>'8 Cost of Production'!AR100</f>
        <v>0</v>
      </c>
      <c r="AS14" s="256">
        <f>'8 Cost of Production'!AS100</f>
        <v>0</v>
      </c>
      <c r="AT14" s="256">
        <f>'8 Cost of Production'!AT100</f>
        <v>0</v>
      </c>
      <c r="AU14" s="256">
        <f>'8 Cost of Production'!AU100</f>
        <v>0</v>
      </c>
      <c r="AV14" s="256">
        <f>'8 Cost of Production'!AV100</f>
        <v>0</v>
      </c>
      <c r="AW14" s="256">
        <f>'8 Cost of Production'!AW100</f>
        <v>0</v>
      </c>
      <c r="AX14" s="256">
        <f>'8 Cost of Production'!AX100</f>
        <v>0</v>
      </c>
      <c r="AY14" s="256">
        <f>'8 Cost of Production'!AY100</f>
        <v>0</v>
      </c>
      <c r="AZ14" s="256">
        <f>'8 Cost of Production'!AZ100</f>
        <v>0</v>
      </c>
      <c r="BA14" s="256">
        <f>'8 Cost of Production'!BA100</f>
        <v>0</v>
      </c>
      <c r="BB14" s="256">
        <f>'8 Cost of Production'!BB100</f>
        <v>0</v>
      </c>
      <c r="BC14" s="256">
        <f>'8 Cost of Production'!BC100</f>
        <v>0</v>
      </c>
      <c r="BD14" s="256">
        <f>'8 Cost of Production'!BD100</f>
        <v>0</v>
      </c>
      <c r="BE14" s="256">
        <f>'8 Cost of Production'!BE100</f>
        <v>0</v>
      </c>
      <c r="BF14" s="256">
        <f>'8 Cost of Production'!BF100</f>
        <v>0</v>
      </c>
      <c r="BG14" s="256">
        <f>'8 Cost of Production'!BG100</f>
        <v>0</v>
      </c>
      <c r="BH14" s="256">
        <f>'8 Cost of Production'!BH100</f>
        <v>0</v>
      </c>
      <c r="BI14" s="256">
        <f>'8 Cost of Production'!BI100</f>
        <v>0</v>
      </c>
      <c r="BJ14" s="256">
        <f>'8 Cost of Production'!BJ100</f>
        <v>0</v>
      </c>
      <c r="BK14" s="256">
        <f>'8 Cost of Production'!BK100</f>
        <v>0</v>
      </c>
      <c r="BL14" s="256">
        <f>'8 Cost of Production'!BL100</f>
        <v>0</v>
      </c>
      <c r="BM14" s="256">
        <f>'8 Cost of Production'!BM100</f>
        <v>0</v>
      </c>
      <c r="BN14" s="256">
        <f>'8 Cost of Production'!BN100</f>
        <v>0</v>
      </c>
      <c r="BO14" s="256">
        <f>'8 Cost of Production'!BO100</f>
        <v>0</v>
      </c>
      <c r="BP14" s="256">
        <f>'8 Cost of Production'!BP100</f>
        <v>0</v>
      </c>
      <c r="BQ14" s="256">
        <f>'8 Cost of Production'!BQ100</f>
        <v>0</v>
      </c>
      <c r="BR14" s="256">
        <f>'8 Cost of Production'!BR100</f>
        <v>0</v>
      </c>
      <c r="BS14" s="256">
        <f>'8 Cost of Production'!BS100</f>
        <v>0</v>
      </c>
      <c r="BT14" s="256">
        <f>'8 Cost of Production'!BT100</f>
        <v>0</v>
      </c>
      <c r="BU14" s="256">
        <f>'8 Cost of Production'!BU100</f>
        <v>0</v>
      </c>
      <c r="BV14" s="256">
        <f>'8 Cost of Production'!BV100</f>
        <v>0</v>
      </c>
      <c r="BW14" s="256">
        <f>'8 Cost of Production'!BW100</f>
        <v>0</v>
      </c>
      <c r="BX14" s="256">
        <f>'8 Cost of Production'!BX100</f>
        <v>0</v>
      </c>
      <c r="BY14" s="256">
        <f>'8 Cost of Production'!BY100</f>
        <v>0</v>
      </c>
      <c r="BZ14" s="256">
        <f>'8 Cost of Production'!BZ100</f>
        <v>0</v>
      </c>
      <c r="CA14" s="256">
        <f>'8 Cost of Production'!CA100</f>
        <v>0</v>
      </c>
      <c r="CB14" s="256">
        <f>'8 Cost of Production'!CB100</f>
        <v>0</v>
      </c>
      <c r="CC14" s="256">
        <f>'8 Cost of Production'!CC100</f>
        <v>0</v>
      </c>
      <c r="CD14" s="256">
        <f>'8 Cost of Production'!CD100</f>
        <v>0</v>
      </c>
      <c r="CE14" s="256">
        <f>'8 Cost of Production'!CE100</f>
        <v>0</v>
      </c>
      <c r="CF14" s="256">
        <f>'8 Cost of Production'!CF100</f>
        <v>0</v>
      </c>
      <c r="CG14" s="256">
        <f>'8 Cost of Production'!CG100</f>
        <v>0</v>
      </c>
      <c r="CH14" s="256">
        <f>'8 Cost of Production'!CH100</f>
        <v>0</v>
      </c>
      <c r="CI14" s="256">
        <f>'8 Cost of Production'!CI100</f>
        <v>0</v>
      </c>
      <c r="CJ14" s="256">
        <f>'8 Cost of Production'!CJ100</f>
        <v>0</v>
      </c>
      <c r="CK14" s="256">
        <f>'8 Cost of Production'!CK100</f>
        <v>0</v>
      </c>
      <c r="CL14" s="256">
        <f>'8 Cost of Production'!CL100</f>
        <v>0</v>
      </c>
      <c r="CM14" s="256">
        <f>'8 Cost of Production'!CM100</f>
        <v>0</v>
      </c>
      <c r="CN14" s="256">
        <f>'8 Cost of Production'!CN100</f>
        <v>0</v>
      </c>
      <c r="CO14" s="256">
        <f>'8 Cost of Production'!CO100</f>
        <v>0</v>
      </c>
      <c r="CP14" s="256">
        <f>'8 Cost of Production'!CP100</f>
        <v>0</v>
      </c>
      <c r="CQ14" s="256">
        <f>'8 Cost of Production'!CQ100</f>
        <v>0</v>
      </c>
      <c r="CR14" s="256">
        <f>'8 Cost of Production'!CR100</f>
        <v>0</v>
      </c>
      <c r="CS14" s="256">
        <f>'8 Cost of Production'!CS100</f>
        <v>0</v>
      </c>
      <c r="CT14" s="256">
        <f>'8 Cost of Production'!CT100</f>
        <v>0</v>
      </c>
      <c r="CU14" s="256">
        <f>'8 Cost of Production'!CU100</f>
        <v>0</v>
      </c>
      <c r="CV14" s="256">
        <f>'8 Cost of Production'!CV100</f>
        <v>0</v>
      </c>
      <c r="CW14" s="256">
        <f>'8 Cost of Production'!CW100</f>
        <v>0</v>
      </c>
      <c r="CX14" s="256">
        <f>'8 Cost of Production'!CX100</f>
        <v>0</v>
      </c>
      <c r="CY14" s="256">
        <f>'8 Cost of Production'!CY100</f>
        <v>0</v>
      </c>
    </row>
    <row r="15" spans="1:103" s="44" customFormat="1" ht="12.75">
      <c r="A15" s="16"/>
      <c r="B15" s="68" t="s">
        <v>377</v>
      </c>
      <c r="C15" s="12"/>
      <c r="D15" s="54">
        <f>D6-D14</f>
        <v>0</v>
      </c>
      <c r="E15" s="54">
        <f aca="true" t="shared" si="8" ref="E15:O15">E6-E14</f>
        <v>0</v>
      </c>
      <c r="F15" s="54">
        <f t="shared" si="8"/>
        <v>0</v>
      </c>
      <c r="G15" s="54">
        <f t="shared" si="8"/>
        <v>0</v>
      </c>
      <c r="H15" s="54">
        <f t="shared" si="8"/>
        <v>0</v>
      </c>
      <c r="I15" s="54">
        <f t="shared" si="8"/>
        <v>0</v>
      </c>
      <c r="J15" s="54">
        <f t="shared" si="8"/>
        <v>0</v>
      </c>
      <c r="K15" s="54">
        <f t="shared" si="8"/>
        <v>0</v>
      </c>
      <c r="L15" s="54">
        <f t="shared" si="8"/>
        <v>0</v>
      </c>
      <c r="M15" s="54">
        <f t="shared" si="8"/>
        <v>0</v>
      </c>
      <c r="N15" s="54">
        <f t="shared" si="8"/>
        <v>0</v>
      </c>
      <c r="O15" s="54">
        <f t="shared" si="8"/>
        <v>0</v>
      </c>
      <c r="P15" s="54">
        <f aca="true" t="shared" si="9" ref="P15:AB15">P6-P14</f>
        <v>0</v>
      </c>
      <c r="Q15" s="54">
        <f t="shared" si="9"/>
        <v>0</v>
      </c>
      <c r="R15" s="54">
        <f t="shared" si="9"/>
        <v>0</v>
      </c>
      <c r="S15" s="54">
        <f t="shared" si="9"/>
        <v>0</v>
      </c>
      <c r="T15" s="54">
        <f t="shared" si="9"/>
        <v>0</v>
      </c>
      <c r="U15" s="54">
        <f t="shared" si="9"/>
        <v>0</v>
      </c>
      <c r="V15" s="54">
        <f t="shared" si="9"/>
        <v>0</v>
      </c>
      <c r="W15" s="54">
        <f t="shared" si="9"/>
        <v>0</v>
      </c>
      <c r="X15" s="54">
        <f t="shared" si="9"/>
        <v>0</v>
      </c>
      <c r="Y15" s="54">
        <f t="shared" si="9"/>
        <v>0</v>
      </c>
      <c r="Z15" s="54">
        <f t="shared" si="9"/>
        <v>0</v>
      </c>
      <c r="AA15" s="54">
        <f t="shared" si="9"/>
        <v>0</v>
      </c>
      <c r="AB15" s="54">
        <f t="shared" si="9"/>
        <v>0</v>
      </c>
      <c r="AC15" s="54">
        <f aca="true" t="shared" si="10" ref="AC15:CN15">AC6-AC14</f>
        <v>0</v>
      </c>
      <c r="AD15" s="54">
        <f t="shared" si="10"/>
        <v>0</v>
      </c>
      <c r="AE15" s="54">
        <f t="shared" si="10"/>
        <v>0</v>
      </c>
      <c r="AF15" s="54">
        <f t="shared" si="10"/>
        <v>0</v>
      </c>
      <c r="AG15" s="54">
        <f t="shared" si="10"/>
        <v>0</v>
      </c>
      <c r="AH15" s="54">
        <f t="shared" si="10"/>
        <v>0</v>
      </c>
      <c r="AI15" s="54">
        <f t="shared" si="10"/>
        <v>0</v>
      </c>
      <c r="AJ15" s="54">
        <f t="shared" si="10"/>
        <v>0</v>
      </c>
      <c r="AK15" s="54">
        <f t="shared" si="10"/>
        <v>0</v>
      </c>
      <c r="AL15" s="54">
        <f t="shared" si="10"/>
        <v>0</v>
      </c>
      <c r="AM15" s="54">
        <f t="shared" si="10"/>
        <v>0</v>
      </c>
      <c r="AN15" s="54">
        <f t="shared" si="10"/>
        <v>0</v>
      </c>
      <c r="AO15" s="54">
        <f t="shared" si="10"/>
        <v>0</v>
      </c>
      <c r="AP15" s="54">
        <f t="shared" si="10"/>
        <v>0</v>
      </c>
      <c r="AQ15" s="54">
        <f t="shared" si="10"/>
        <v>0</v>
      </c>
      <c r="AR15" s="54">
        <f t="shared" si="10"/>
        <v>0</v>
      </c>
      <c r="AS15" s="54">
        <f t="shared" si="10"/>
        <v>0</v>
      </c>
      <c r="AT15" s="54">
        <f t="shared" si="10"/>
        <v>0</v>
      </c>
      <c r="AU15" s="54">
        <f t="shared" si="10"/>
        <v>0</v>
      </c>
      <c r="AV15" s="54">
        <f t="shared" si="10"/>
        <v>0</v>
      </c>
      <c r="AW15" s="54">
        <f t="shared" si="10"/>
        <v>0</v>
      </c>
      <c r="AX15" s="54">
        <f t="shared" si="10"/>
        <v>0</v>
      </c>
      <c r="AY15" s="54">
        <f t="shared" si="10"/>
        <v>0</v>
      </c>
      <c r="AZ15" s="54">
        <f t="shared" si="10"/>
        <v>0</v>
      </c>
      <c r="BA15" s="54">
        <f t="shared" si="10"/>
        <v>0</v>
      </c>
      <c r="BB15" s="54">
        <f t="shared" si="10"/>
        <v>0</v>
      </c>
      <c r="BC15" s="54">
        <f t="shared" si="10"/>
        <v>0</v>
      </c>
      <c r="BD15" s="54">
        <f t="shared" si="10"/>
        <v>0</v>
      </c>
      <c r="BE15" s="54">
        <f t="shared" si="10"/>
        <v>0</v>
      </c>
      <c r="BF15" s="54">
        <f t="shared" si="10"/>
        <v>0</v>
      </c>
      <c r="BG15" s="54">
        <f t="shared" si="10"/>
        <v>0</v>
      </c>
      <c r="BH15" s="54">
        <f t="shared" si="10"/>
        <v>0</v>
      </c>
      <c r="BI15" s="54">
        <f t="shared" si="10"/>
        <v>0</v>
      </c>
      <c r="BJ15" s="54">
        <f t="shared" si="10"/>
        <v>0</v>
      </c>
      <c r="BK15" s="54">
        <f t="shared" si="10"/>
        <v>0</v>
      </c>
      <c r="BL15" s="54">
        <f t="shared" si="10"/>
        <v>0</v>
      </c>
      <c r="BM15" s="54">
        <f t="shared" si="10"/>
        <v>0</v>
      </c>
      <c r="BN15" s="54">
        <f t="shared" si="10"/>
        <v>0</v>
      </c>
      <c r="BO15" s="54">
        <f t="shared" si="10"/>
        <v>0</v>
      </c>
      <c r="BP15" s="54">
        <f t="shared" si="10"/>
        <v>0</v>
      </c>
      <c r="BQ15" s="54">
        <f t="shared" si="10"/>
        <v>0</v>
      </c>
      <c r="BR15" s="54">
        <f t="shared" si="10"/>
        <v>0</v>
      </c>
      <c r="BS15" s="54">
        <f t="shared" si="10"/>
        <v>0</v>
      </c>
      <c r="BT15" s="54">
        <f t="shared" si="10"/>
        <v>0</v>
      </c>
      <c r="BU15" s="54">
        <f t="shared" si="10"/>
        <v>0</v>
      </c>
      <c r="BV15" s="54">
        <f t="shared" si="10"/>
        <v>0</v>
      </c>
      <c r="BW15" s="54">
        <f t="shared" si="10"/>
        <v>0</v>
      </c>
      <c r="BX15" s="54">
        <f t="shared" si="10"/>
        <v>0</v>
      </c>
      <c r="BY15" s="54">
        <f t="shared" si="10"/>
        <v>0</v>
      </c>
      <c r="BZ15" s="54">
        <f t="shared" si="10"/>
        <v>0</v>
      </c>
      <c r="CA15" s="54">
        <f t="shared" si="10"/>
        <v>0</v>
      </c>
      <c r="CB15" s="54">
        <f t="shared" si="10"/>
        <v>0</v>
      </c>
      <c r="CC15" s="54">
        <f t="shared" si="10"/>
        <v>0</v>
      </c>
      <c r="CD15" s="54">
        <f t="shared" si="10"/>
        <v>0</v>
      </c>
      <c r="CE15" s="54">
        <f t="shared" si="10"/>
        <v>0</v>
      </c>
      <c r="CF15" s="54">
        <f t="shared" si="10"/>
        <v>0</v>
      </c>
      <c r="CG15" s="54">
        <f t="shared" si="10"/>
        <v>0</v>
      </c>
      <c r="CH15" s="54">
        <f t="shared" si="10"/>
        <v>0</v>
      </c>
      <c r="CI15" s="54">
        <f t="shared" si="10"/>
        <v>0</v>
      </c>
      <c r="CJ15" s="54">
        <f t="shared" si="10"/>
        <v>0</v>
      </c>
      <c r="CK15" s="54">
        <f t="shared" si="10"/>
        <v>0</v>
      </c>
      <c r="CL15" s="54">
        <f t="shared" si="10"/>
        <v>0</v>
      </c>
      <c r="CM15" s="54">
        <f t="shared" si="10"/>
        <v>0</v>
      </c>
      <c r="CN15" s="54">
        <f t="shared" si="10"/>
        <v>0</v>
      </c>
      <c r="CO15" s="54">
        <f aca="true" t="shared" si="11" ref="CO15:CY15">CO6-CO14</f>
        <v>0</v>
      </c>
      <c r="CP15" s="54">
        <f t="shared" si="11"/>
        <v>0</v>
      </c>
      <c r="CQ15" s="54">
        <f t="shared" si="11"/>
        <v>0</v>
      </c>
      <c r="CR15" s="54">
        <f t="shared" si="11"/>
        <v>0</v>
      </c>
      <c r="CS15" s="54">
        <f t="shared" si="11"/>
        <v>0</v>
      </c>
      <c r="CT15" s="54">
        <f t="shared" si="11"/>
        <v>0</v>
      </c>
      <c r="CU15" s="54">
        <f t="shared" si="11"/>
        <v>0</v>
      </c>
      <c r="CV15" s="54">
        <f t="shared" si="11"/>
        <v>0</v>
      </c>
      <c r="CW15" s="54">
        <f t="shared" si="11"/>
        <v>0</v>
      </c>
      <c r="CX15" s="54">
        <f t="shared" si="11"/>
        <v>0</v>
      </c>
      <c r="CY15" s="54">
        <f t="shared" si="11"/>
        <v>0</v>
      </c>
    </row>
    <row r="16" spans="1:103" s="44" customFormat="1" ht="12.75">
      <c r="A16" s="16"/>
      <c r="B16" s="68" t="s">
        <v>595</v>
      </c>
      <c r="D16" s="76">
        <f>D15*D4</f>
        <v>0</v>
      </c>
      <c r="E16" s="76">
        <f aca="true" t="shared" si="12" ref="E16:O16">E15*E4</f>
        <v>0</v>
      </c>
      <c r="F16" s="76">
        <f t="shared" si="12"/>
        <v>0</v>
      </c>
      <c r="G16" s="76">
        <f t="shared" si="12"/>
        <v>0</v>
      </c>
      <c r="H16" s="76">
        <f t="shared" si="12"/>
        <v>0</v>
      </c>
      <c r="I16" s="76">
        <f t="shared" si="12"/>
        <v>0</v>
      </c>
      <c r="J16" s="76">
        <f t="shared" si="12"/>
        <v>0</v>
      </c>
      <c r="K16" s="76">
        <f t="shared" si="12"/>
        <v>0</v>
      </c>
      <c r="L16" s="76">
        <f t="shared" si="12"/>
        <v>0</v>
      </c>
      <c r="M16" s="76">
        <f t="shared" si="12"/>
        <v>0</v>
      </c>
      <c r="N16" s="76">
        <f t="shared" si="12"/>
        <v>0</v>
      </c>
      <c r="O16" s="76">
        <f t="shared" si="12"/>
        <v>0</v>
      </c>
      <c r="P16" s="76">
        <f aca="true" t="shared" si="13" ref="P16:AB16">P15*P4</f>
        <v>0</v>
      </c>
      <c r="Q16" s="76">
        <f t="shared" si="13"/>
        <v>0</v>
      </c>
      <c r="R16" s="76">
        <f t="shared" si="13"/>
        <v>0</v>
      </c>
      <c r="S16" s="76">
        <f t="shared" si="13"/>
        <v>0</v>
      </c>
      <c r="T16" s="76">
        <f t="shared" si="13"/>
        <v>0</v>
      </c>
      <c r="U16" s="76">
        <f t="shared" si="13"/>
        <v>0</v>
      </c>
      <c r="V16" s="76">
        <f t="shared" si="13"/>
        <v>0</v>
      </c>
      <c r="W16" s="76">
        <f t="shared" si="13"/>
        <v>0</v>
      </c>
      <c r="X16" s="76">
        <f t="shared" si="13"/>
        <v>0</v>
      </c>
      <c r="Y16" s="76">
        <f t="shared" si="13"/>
        <v>0</v>
      </c>
      <c r="Z16" s="76">
        <f t="shared" si="13"/>
        <v>0</v>
      </c>
      <c r="AA16" s="76">
        <f t="shared" si="13"/>
        <v>0</v>
      </c>
      <c r="AB16" s="76">
        <f t="shared" si="13"/>
        <v>0</v>
      </c>
      <c r="AC16" s="76">
        <f aca="true" t="shared" si="14" ref="AC16:CN16">AC15*AC4</f>
        <v>0</v>
      </c>
      <c r="AD16" s="76">
        <f t="shared" si="14"/>
        <v>0</v>
      </c>
      <c r="AE16" s="76">
        <f t="shared" si="14"/>
        <v>0</v>
      </c>
      <c r="AF16" s="76">
        <f t="shared" si="14"/>
        <v>0</v>
      </c>
      <c r="AG16" s="76">
        <f t="shared" si="14"/>
        <v>0</v>
      </c>
      <c r="AH16" s="76">
        <f t="shared" si="14"/>
        <v>0</v>
      </c>
      <c r="AI16" s="76">
        <f t="shared" si="14"/>
        <v>0</v>
      </c>
      <c r="AJ16" s="76">
        <f t="shared" si="14"/>
        <v>0</v>
      </c>
      <c r="AK16" s="76">
        <f t="shared" si="14"/>
        <v>0</v>
      </c>
      <c r="AL16" s="76">
        <f t="shared" si="14"/>
        <v>0</v>
      </c>
      <c r="AM16" s="76">
        <f t="shared" si="14"/>
        <v>0</v>
      </c>
      <c r="AN16" s="76">
        <f t="shared" si="14"/>
        <v>0</v>
      </c>
      <c r="AO16" s="76">
        <f t="shared" si="14"/>
        <v>0</v>
      </c>
      <c r="AP16" s="76">
        <f t="shared" si="14"/>
        <v>0</v>
      </c>
      <c r="AQ16" s="76">
        <f t="shared" si="14"/>
        <v>0</v>
      </c>
      <c r="AR16" s="76">
        <f t="shared" si="14"/>
        <v>0</v>
      </c>
      <c r="AS16" s="76">
        <f t="shared" si="14"/>
        <v>0</v>
      </c>
      <c r="AT16" s="76">
        <f t="shared" si="14"/>
        <v>0</v>
      </c>
      <c r="AU16" s="76">
        <f t="shared" si="14"/>
        <v>0</v>
      </c>
      <c r="AV16" s="76">
        <f t="shared" si="14"/>
        <v>0</v>
      </c>
      <c r="AW16" s="76">
        <f t="shared" si="14"/>
        <v>0</v>
      </c>
      <c r="AX16" s="76">
        <f t="shared" si="14"/>
        <v>0</v>
      </c>
      <c r="AY16" s="76">
        <f t="shared" si="14"/>
        <v>0</v>
      </c>
      <c r="AZ16" s="76">
        <f t="shared" si="14"/>
        <v>0</v>
      </c>
      <c r="BA16" s="76">
        <f t="shared" si="14"/>
        <v>0</v>
      </c>
      <c r="BB16" s="76">
        <f t="shared" si="14"/>
        <v>0</v>
      </c>
      <c r="BC16" s="76">
        <f t="shared" si="14"/>
        <v>0</v>
      </c>
      <c r="BD16" s="76">
        <f t="shared" si="14"/>
        <v>0</v>
      </c>
      <c r="BE16" s="76">
        <f t="shared" si="14"/>
        <v>0</v>
      </c>
      <c r="BF16" s="76">
        <f t="shared" si="14"/>
        <v>0</v>
      </c>
      <c r="BG16" s="76">
        <f t="shared" si="14"/>
        <v>0</v>
      </c>
      <c r="BH16" s="76">
        <f t="shared" si="14"/>
        <v>0</v>
      </c>
      <c r="BI16" s="76">
        <f t="shared" si="14"/>
        <v>0</v>
      </c>
      <c r="BJ16" s="76">
        <f t="shared" si="14"/>
        <v>0</v>
      </c>
      <c r="BK16" s="76">
        <f t="shared" si="14"/>
        <v>0</v>
      </c>
      <c r="BL16" s="76">
        <f t="shared" si="14"/>
        <v>0</v>
      </c>
      <c r="BM16" s="76">
        <f t="shared" si="14"/>
        <v>0</v>
      </c>
      <c r="BN16" s="76">
        <f t="shared" si="14"/>
        <v>0</v>
      </c>
      <c r="BO16" s="76">
        <f t="shared" si="14"/>
        <v>0</v>
      </c>
      <c r="BP16" s="76">
        <f t="shared" si="14"/>
        <v>0</v>
      </c>
      <c r="BQ16" s="76">
        <f t="shared" si="14"/>
        <v>0</v>
      </c>
      <c r="BR16" s="76">
        <f t="shared" si="14"/>
        <v>0</v>
      </c>
      <c r="BS16" s="76">
        <f t="shared" si="14"/>
        <v>0</v>
      </c>
      <c r="BT16" s="76">
        <f t="shared" si="14"/>
        <v>0</v>
      </c>
      <c r="BU16" s="76">
        <f t="shared" si="14"/>
        <v>0</v>
      </c>
      <c r="BV16" s="76">
        <f t="shared" si="14"/>
        <v>0</v>
      </c>
      <c r="BW16" s="76">
        <f t="shared" si="14"/>
        <v>0</v>
      </c>
      <c r="BX16" s="76">
        <f t="shared" si="14"/>
        <v>0</v>
      </c>
      <c r="BY16" s="76">
        <f t="shared" si="14"/>
        <v>0</v>
      </c>
      <c r="BZ16" s="76">
        <f t="shared" si="14"/>
        <v>0</v>
      </c>
      <c r="CA16" s="76">
        <f t="shared" si="14"/>
        <v>0</v>
      </c>
      <c r="CB16" s="76">
        <f t="shared" si="14"/>
        <v>0</v>
      </c>
      <c r="CC16" s="76">
        <f t="shared" si="14"/>
        <v>0</v>
      </c>
      <c r="CD16" s="76">
        <f t="shared" si="14"/>
        <v>0</v>
      </c>
      <c r="CE16" s="76">
        <f t="shared" si="14"/>
        <v>0</v>
      </c>
      <c r="CF16" s="76">
        <f t="shared" si="14"/>
        <v>0</v>
      </c>
      <c r="CG16" s="76">
        <f t="shared" si="14"/>
        <v>0</v>
      </c>
      <c r="CH16" s="76">
        <f t="shared" si="14"/>
        <v>0</v>
      </c>
      <c r="CI16" s="76">
        <f t="shared" si="14"/>
        <v>0</v>
      </c>
      <c r="CJ16" s="76">
        <f t="shared" si="14"/>
        <v>0</v>
      </c>
      <c r="CK16" s="76">
        <f t="shared" si="14"/>
        <v>0</v>
      </c>
      <c r="CL16" s="76">
        <f t="shared" si="14"/>
        <v>0</v>
      </c>
      <c r="CM16" s="76">
        <f t="shared" si="14"/>
        <v>0</v>
      </c>
      <c r="CN16" s="76">
        <f t="shared" si="14"/>
        <v>0</v>
      </c>
      <c r="CO16" s="76">
        <f aca="true" t="shared" si="15" ref="CO16:CY16">CO15*CO4</f>
        <v>0</v>
      </c>
      <c r="CP16" s="76">
        <f t="shared" si="15"/>
        <v>0</v>
      </c>
      <c r="CQ16" s="76">
        <f t="shared" si="15"/>
        <v>0</v>
      </c>
      <c r="CR16" s="76">
        <f t="shared" si="15"/>
        <v>0</v>
      </c>
      <c r="CS16" s="76">
        <f t="shared" si="15"/>
        <v>0</v>
      </c>
      <c r="CT16" s="76">
        <f t="shared" si="15"/>
        <v>0</v>
      </c>
      <c r="CU16" s="76">
        <f t="shared" si="15"/>
        <v>0</v>
      </c>
      <c r="CV16" s="76">
        <f t="shared" si="15"/>
        <v>0</v>
      </c>
      <c r="CW16" s="76">
        <f t="shared" si="15"/>
        <v>0</v>
      </c>
      <c r="CX16" s="76">
        <f t="shared" si="15"/>
        <v>0</v>
      </c>
      <c r="CY16" s="76">
        <f t="shared" si="15"/>
        <v>0</v>
      </c>
    </row>
    <row r="17" spans="1:28" s="44" customFormat="1" ht="13.5" thickBot="1">
      <c r="A17" s="16"/>
      <c r="B17" s="68" t="s">
        <v>378</v>
      </c>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s="44" customFormat="1" ht="13.5" thickBot="1">
      <c r="A18" s="16"/>
      <c r="B18" s="280">
        <f>SUM(D16:CY16)</f>
        <v>0</v>
      </c>
      <c r="C18" s="281"/>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s="44" customFormat="1" ht="12.75">
      <c r="A19" s="16"/>
      <c r="B19" s="250"/>
      <c r="C19" s="251"/>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103" s="221" customFormat="1" ht="16.5">
      <c r="A20" s="159"/>
      <c r="B20" s="255" t="str">
        <f>'8 Cost of Production'!B117</f>
        <v>Meet Cash Flow Demands per plant sold</v>
      </c>
      <c r="C20" s="256"/>
      <c r="D20" s="256">
        <f>'8 Cost of Production'!D117</f>
        <v>0</v>
      </c>
      <c r="E20" s="256">
        <f>'8 Cost of Production'!E117</f>
        <v>0</v>
      </c>
      <c r="F20" s="256">
        <f>'8 Cost of Production'!F117</f>
        <v>0</v>
      </c>
      <c r="G20" s="256">
        <f>'8 Cost of Production'!G117</f>
        <v>0</v>
      </c>
      <c r="H20" s="256">
        <f>'8 Cost of Production'!H117</f>
        <v>0</v>
      </c>
      <c r="I20" s="256">
        <f>'8 Cost of Production'!I117</f>
        <v>0</v>
      </c>
      <c r="J20" s="256">
        <f>'8 Cost of Production'!J117</f>
        <v>0</v>
      </c>
      <c r="K20" s="256">
        <f>'8 Cost of Production'!K117</f>
        <v>0</v>
      </c>
      <c r="L20" s="256">
        <f>'8 Cost of Production'!L117</f>
        <v>0</v>
      </c>
      <c r="M20" s="256">
        <f>'8 Cost of Production'!M117</f>
        <v>0</v>
      </c>
      <c r="N20" s="256">
        <f>'8 Cost of Production'!N117</f>
        <v>0</v>
      </c>
      <c r="O20" s="256">
        <f>'8 Cost of Production'!O117</f>
        <v>0</v>
      </c>
      <c r="P20" s="256">
        <f>'8 Cost of Production'!P117</f>
        <v>0</v>
      </c>
      <c r="Q20" s="256">
        <f>'8 Cost of Production'!Q117</f>
        <v>0</v>
      </c>
      <c r="R20" s="256">
        <f>'8 Cost of Production'!R117</f>
        <v>0</v>
      </c>
      <c r="S20" s="256">
        <f>'8 Cost of Production'!S117</f>
        <v>0</v>
      </c>
      <c r="T20" s="256">
        <f>'8 Cost of Production'!T117</f>
        <v>0</v>
      </c>
      <c r="U20" s="256">
        <f>'8 Cost of Production'!U117</f>
        <v>0</v>
      </c>
      <c r="V20" s="256">
        <f>'8 Cost of Production'!V117</f>
        <v>0</v>
      </c>
      <c r="W20" s="256">
        <f>'8 Cost of Production'!W117</f>
        <v>0</v>
      </c>
      <c r="X20" s="256">
        <f>'8 Cost of Production'!X117</f>
        <v>0</v>
      </c>
      <c r="Y20" s="256">
        <f>'8 Cost of Production'!Y117</f>
        <v>0</v>
      </c>
      <c r="Z20" s="256">
        <f>'8 Cost of Production'!Z117</f>
        <v>0</v>
      </c>
      <c r="AA20" s="256">
        <f>'8 Cost of Production'!AA117</f>
        <v>0</v>
      </c>
      <c r="AB20" s="256">
        <f>'8 Cost of Production'!AB117</f>
        <v>0</v>
      </c>
      <c r="AC20" s="256">
        <f>'8 Cost of Production'!AC117</f>
        <v>0</v>
      </c>
      <c r="AD20" s="256">
        <f>'8 Cost of Production'!AD117</f>
        <v>0</v>
      </c>
      <c r="AE20" s="256">
        <f>'8 Cost of Production'!AE117</f>
        <v>0</v>
      </c>
      <c r="AF20" s="256">
        <f>'8 Cost of Production'!AF117</f>
        <v>0</v>
      </c>
      <c r="AG20" s="256">
        <f>'8 Cost of Production'!AG117</f>
        <v>0</v>
      </c>
      <c r="AH20" s="256">
        <f>'8 Cost of Production'!AH117</f>
        <v>0</v>
      </c>
      <c r="AI20" s="256">
        <f>'8 Cost of Production'!AI117</f>
        <v>0</v>
      </c>
      <c r="AJ20" s="256">
        <f>'8 Cost of Production'!AJ117</f>
        <v>0</v>
      </c>
      <c r="AK20" s="256">
        <f>'8 Cost of Production'!AK117</f>
        <v>0</v>
      </c>
      <c r="AL20" s="256">
        <f>'8 Cost of Production'!AL117</f>
        <v>0</v>
      </c>
      <c r="AM20" s="256">
        <f>'8 Cost of Production'!AM117</f>
        <v>0</v>
      </c>
      <c r="AN20" s="256">
        <f>'8 Cost of Production'!AN117</f>
        <v>0</v>
      </c>
      <c r="AO20" s="256">
        <f>'8 Cost of Production'!AO117</f>
        <v>0</v>
      </c>
      <c r="AP20" s="256">
        <f>'8 Cost of Production'!AP117</f>
        <v>0</v>
      </c>
      <c r="AQ20" s="256">
        <f>'8 Cost of Production'!AQ117</f>
        <v>0</v>
      </c>
      <c r="AR20" s="256">
        <f>'8 Cost of Production'!AR117</f>
        <v>0</v>
      </c>
      <c r="AS20" s="256">
        <f>'8 Cost of Production'!AS117</f>
        <v>0</v>
      </c>
      <c r="AT20" s="256">
        <f>'8 Cost of Production'!AT117</f>
        <v>0</v>
      </c>
      <c r="AU20" s="256">
        <f>'8 Cost of Production'!AU117</f>
        <v>0</v>
      </c>
      <c r="AV20" s="256">
        <f>'8 Cost of Production'!AV117</f>
        <v>0</v>
      </c>
      <c r="AW20" s="256">
        <f>'8 Cost of Production'!AW117</f>
        <v>0</v>
      </c>
      <c r="AX20" s="256">
        <f>'8 Cost of Production'!AX117</f>
        <v>0</v>
      </c>
      <c r="AY20" s="256">
        <f>'8 Cost of Production'!AY117</f>
        <v>0</v>
      </c>
      <c r="AZ20" s="256">
        <f>'8 Cost of Production'!AZ117</f>
        <v>0</v>
      </c>
      <c r="BA20" s="256">
        <f>'8 Cost of Production'!BA117</f>
        <v>0</v>
      </c>
      <c r="BB20" s="256">
        <f>'8 Cost of Production'!BB117</f>
        <v>0</v>
      </c>
      <c r="BC20" s="256">
        <f>'8 Cost of Production'!BC117</f>
        <v>0</v>
      </c>
      <c r="BD20" s="256">
        <f>'8 Cost of Production'!BD117</f>
        <v>0</v>
      </c>
      <c r="BE20" s="256">
        <f>'8 Cost of Production'!BE117</f>
        <v>0</v>
      </c>
      <c r="BF20" s="256">
        <f>'8 Cost of Production'!BF117</f>
        <v>0</v>
      </c>
      <c r="BG20" s="256">
        <f>'8 Cost of Production'!BG117</f>
        <v>0</v>
      </c>
      <c r="BH20" s="256">
        <f>'8 Cost of Production'!BH117</f>
        <v>0</v>
      </c>
      <c r="BI20" s="256">
        <f>'8 Cost of Production'!BI117</f>
        <v>0</v>
      </c>
      <c r="BJ20" s="256">
        <f>'8 Cost of Production'!BJ117</f>
        <v>0</v>
      </c>
      <c r="BK20" s="256">
        <f>'8 Cost of Production'!BK117</f>
        <v>0</v>
      </c>
      <c r="BL20" s="256">
        <f>'8 Cost of Production'!BL117</f>
        <v>0</v>
      </c>
      <c r="BM20" s="256">
        <f>'8 Cost of Production'!BM117</f>
        <v>0</v>
      </c>
      <c r="BN20" s="256">
        <f>'8 Cost of Production'!BN117</f>
        <v>0</v>
      </c>
      <c r="BO20" s="256">
        <f>'8 Cost of Production'!BO117</f>
        <v>0</v>
      </c>
      <c r="BP20" s="256">
        <f>'8 Cost of Production'!BP117</f>
        <v>0</v>
      </c>
      <c r="BQ20" s="256">
        <f>'8 Cost of Production'!BQ117</f>
        <v>0</v>
      </c>
      <c r="BR20" s="256">
        <f>'8 Cost of Production'!BR117</f>
        <v>0</v>
      </c>
      <c r="BS20" s="256">
        <f>'8 Cost of Production'!BS117</f>
        <v>0</v>
      </c>
      <c r="BT20" s="256">
        <f>'8 Cost of Production'!BT117</f>
        <v>0</v>
      </c>
      <c r="BU20" s="256">
        <f>'8 Cost of Production'!BU117</f>
        <v>0</v>
      </c>
      <c r="BV20" s="256">
        <f>'8 Cost of Production'!BV117</f>
        <v>0</v>
      </c>
      <c r="BW20" s="256">
        <f>'8 Cost of Production'!BW117</f>
        <v>0</v>
      </c>
      <c r="BX20" s="256">
        <f>'8 Cost of Production'!BX117</f>
        <v>0</v>
      </c>
      <c r="BY20" s="256">
        <f>'8 Cost of Production'!BY117</f>
        <v>0</v>
      </c>
      <c r="BZ20" s="256">
        <f>'8 Cost of Production'!BZ117</f>
        <v>0</v>
      </c>
      <c r="CA20" s="256">
        <f>'8 Cost of Production'!CA117</f>
        <v>0</v>
      </c>
      <c r="CB20" s="256">
        <f>'8 Cost of Production'!CB117</f>
        <v>0</v>
      </c>
      <c r="CC20" s="256">
        <f>'8 Cost of Production'!CC117</f>
        <v>0</v>
      </c>
      <c r="CD20" s="256">
        <f>'8 Cost of Production'!CD117</f>
        <v>0</v>
      </c>
      <c r="CE20" s="256">
        <f>'8 Cost of Production'!CE117</f>
        <v>0</v>
      </c>
      <c r="CF20" s="256">
        <f>'8 Cost of Production'!CF117</f>
        <v>0</v>
      </c>
      <c r="CG20" s="256">
        <f>'8 Cost of Production'!CG117</f>
        <v>0</v>
      </c>
      <c r="CH20" s="256">
        <f>'8 Cost of Production'!CH117</f>
        <v>0</v>
      </c>
      <c r="CI20" s="256">
        <f>'8 Cost of Production'!CI117</f>
        <v>0</v>
      </c>
      <c r="CJ20" s="256">
        <f>'8 Cost of Production'!CJ117</f>
        <v>0</v>
      </c>
      <c r="CK20" s="256">
        <f>'8 Cost of Production'!CK117</f>
        <v>0</v>
      </c>
      <c r="CL20" s="256">
        <f>'8 Cost of Production'!CL117</f>
        <v>0</v>
      </c>
      <c r="CM20" s="256">
        <f>'8 Cost of Production'!CM117</f>
        <v>0</v>
      </c>
      <c r="CN20" s="256">
        <f>'8 Cost of Production'!CN117</f>
        <v>0</v>
      </c>
      <c r="CO20" s="256">
        <f>'8 Cost of Production'!CO117</f>
        <v>0</v>
      </c>
      <c r="CP20" s="256">
        <f>'8 Cost of Production'!CP117</f>
        <v>0</v>
      </c>
      <c r="CQ20" s="256">
        <f>'8 Cost of Production'!CQ117</f>
        <v>0</v>
      </c>
      <c r="CR20" s="256">
        <f>'8 Cost of Production'!CR117</f>
        <v>0</v>
      </c>
      <c r="CS20" s="256">
        <f>'8 Cost of Production'!CS117</f>
        <v>0</v>
      </c>
      <c r="CT20" s="256">
        <f>'8 Cost of Production'!CT117</f>
        <v>0</v>
      </c>
      <c r="CU20" s="256">
        <f>'8 Cost of Production'!CU117</f>
        <v>0</v>
      </c>
      <c r="CV20" s="256">
        <f>'8 Cost of Production'!CV117</f>
        <v>0</v>
      </c>
      <c r="CW20" s="256">
        <f>'8 Cost of Production'!CW117</f>
        <v>0</v>
      </c>
      <c r="CX20" s="256">
        <f>'8 Cost of Production'!CX117</f>
        <v>0</v>
      </c>
      <c r="CY20" s="256">
        <f>'8 Cost of Production'!CY117</f>
        <v>0</v>
      </c>
    </row>
    <row r="21" spans="1:103" s="44" customFormat="1" ht="12.75">
      <c r="A21" s="16"/>
      <c r="B21" s="154" t="s">
        <v>379</v>
      </c>
      <c r="D21" s="54">
        <f>D6-D20</f>
        <v>0</v>
      </c>
      <c r="E21" s="54">
        <f aca="true" t="shared" si="16" ref="E21:O21">E6-E20</f>
        <v>0</v>
      </c>
      <c r="F21" s="54">
        <f t="shared" si="16"/>
        <v>0</v>
      </c>
      <c r="G21" s="54">
        <f t="shared" si="16"/>
        <v>0</v>
      </c>
      <c r="H21" s="54">
        <f t="shared" si="16"/>
        <v>0</v>
      </c>
      <c r="I21" s="54">
        <f t="shared" si="16"/>
        <v>0</v>
      </c>
      <c r="J21" s="54">
        <f t="shared" si="16"/>
        <v>0</v>
      </c>
      <c r="K21" s="54">
        <f t="shared" si="16"/>
        <v>0</v>
      </c>
      <c r="L21" s="54">
        <f t="shared" si="16"/>
        <v>0</v>
      </c>
      <c r="M21" s="54">
        <f t="shared" si="16"/>
        <v>0</v>
      </c>
      <c r="N21" s="54">
        <f t="shared" si="16"/>
        <v>0</v>
      </c>
      <c r="O21" s="54">
        <f t="shared" si="16"/>
        <v>0</v>
      </c>
      <c r="P21" s="54">
        <f aca="true" t="shared" si="17" ref="P21:AB21">P6-P20</f>
        <v>0</v>
      </c>
      <c r="Q21" s="54">
        <f t="shared" si="17"/>
        <v>0</v>
      </c>
      <c r="R21" s="54">
        <f t="shared" si="17"/>
        <v>0</v>
      </c>
      <c r="S21" s="54">
        <f t="shared" si="17"/>
        <v>0</v>
      </c>
      <c r="T21" s="54">
        <f t="shared" si="17"/>
        <v>0</v>
      </c>
      <c r="U21" s="54">
        <f t="shared" si="17"/>
        <v>0</v>
      </c>
      <c r="V21" s="54">
        <f t="shared" si="17"/>
        <v>0</v>
      </c>
      <c r="W21" s="54">
        <f t="shared" si="17"/>
        <v>0</v>
      </c>
      <c r="X21" s="54">
        <f t="shared" si="17"/>
        <v>0</v>
      </c>
      <c r="Y21" s="54">
        <f t="shared" si="17"/>
        <v>0</v>
      </c>
      <c r="Z21" s="54">
        <f t="shared" si="17"/>
        <v>0</v>
      </c>
      <c r="AA21" s="54">
        <f t="shared" si="17"/>
        <v>0</v>
      </c>
      <c r="AB21" s="54">
        <f t="shared" si="17"/>
        <v>0</v>
      </c>
      <c r="AC21" s="54">
        <f aca="true" t="shared" si="18" ref="AC21:CN21">AC6-AC20</f>
        <v>0</v>
      </c>
      <c r="AD21" s="54">
        <f t="shared" si="18"/>
        <v>0</v>
      </c>
      <c r="AE21" s="54">
        <f t="shared" si="18"/>
        <v>0</v>
      </c>
      <c r="AF21" s="54">
        <f t="shared" si="18"/>
        <v>0</v>
      </c>
      <c r="AG21" s="54">
        <f t="shared" si="18"/>
        <v>0</v>
      </c>
      <c r="AH21" s="54">
        <f t="shared" si="18"/>
        <v>0</v>
      </c>
      <c r="AI21" s="54">
        <f t="shared" si="18"/>
        <v>0</v>
      </c>
      <c r="AJ21" s="54">
        <f t="shared" si="18"/>
        <v>0</v>
      </c>
      <c r="AK21" s="54">
        <f t="shared" si="18"/>
        <v>0</v>
      </c>
      <c r="AL21" s="54">
        <f t="shared" si="18"/>
        <v>0</v>
      </c>
      <c r="AM21" s="54">
        <f t="shared" si="18"/>
        <v>0</v>
      </c>
      <c r="AN21" s="54">
        <f t="shared" si="18"/>
        <v>0</v>
      </c>
      <c r="AO21" s="54">
        <f t="shared" si="18"/>
        <v>0</v>
      </c>
      <c r="AP21" s="54">
        <f t="shared" si="18"/>
        <v>0</v>
      </c>
      <c r="AQ21" s="54">
        <f t="shared" si="18"/>
        <v>0</v>
      </c>
      <c r="AR21" s="54">
        <f t="shared" si="18"/>
        <v>0</v>
      </c>
      <c r="AS21" s="54">
        <f t="shared" si="18"/>
        <v>0</v>
      </c>
      <c r="AT21" s="54">
        <f t="shared" si="18"/>
        <v>0</v>
      </c>
      <c r="AU21" s="54">
        <f t="shared" si="18"/>
        <v>0</v>
      </c>
      <c r="AV21" s="54">
        <f t="shared" si="18"/>
        <v>0</v>
      </c>
      <c r="AW21" s="54">
        <f t="shared" si="18"/>
        <v>0</v>
      </c>
      <c r="AX21" s="54">
        <f t="shared" si="18"/>
        <v>0</v>
      </c>
      <c r="AY21" s="54">
        <f t="shared" si="18"/>
        <v>0</v>
      </c>
      <c r="AZ21" s="54">
        <f t="shared" si="18"/>
        <v>0</v>
      </c>
      <c r="BA21" s="54">
        <f t="shared" si="18"/>
        <v>0</v>
      </c>
      <c r="BB21" s="54">
        <f t="shared" si="18"/>
        <v>0</v>
      </c>
      <c r="BC21" s="54">
        <f t="shared" si="18"/>
        <v>0</v>
      </c>
      <c r="BD21" s="54">
        <f t="shared" si="18"/>
        <v>0</v>
      </c>
      <c r="BE21" s="54">
        <f t="shared" si="18"/>
        <v>0</v>
      </c>
      <c r="BF21" s="54">
        <f t="shared" si="18"/>
        <v>0</v>
      </c>
      <c r="BG21" s="54">
        <f t="shared" si="18"/>
        <v>0</v>
      </c>
      <c r="BH21" s="54">
        <f t="shared" si="18"/>
        <v>0</v>
      </c>
      <c r="BI21" s="54">
        <f t="shared" si="18"/>
        <v>0</v>
      </c>
      <c r="BJ21" s="54">
        <f t="shared" si="18"/>
        <v>0</v>
      </c>
      <c r="BK21" s="54">
        <f t="shared" si="18"/>
        <v>0</v>
      </c>
      <c r="BL21" s="54">
        <f t="shared" si="18"/>
        <v>0</v>
      </c>
      <c r="BM21" s="54">
        <f t="shared" si="18"/>
        <v>0</v>
      </c>
      <c r="BN21" s="54">
        <f t="shared" si="18"/>
        <v>0</v>
      </c>
      <c r="BO21" s="54">
        <f t="shared" si="18"/>
        <v>0</v>
      </c>
      <c r="BP21" s="54">
        <f t="shared" si="18"/>
        <v>0</v>
      </c>
      <c r="BQ21" s="54">
        <f t="shared" si="18"/>
        <v>0</v>
      </c>
      <c r="BR21" s="54">
        <f t="shared" si="18"/>
        <v>0</v>
      </c>
      <c r="BS21" s="54">
        <f t="shared" si="18"/>
        <v>0</v>
      </c>
      <c r="BT21" s="54">
        <f t="shared" si="18"/>
        <v>0</v>
      </c>
      <c r="BU21" s="54">
        <f t="shared" si="18"/>
        <v>0</v>
      </c>
      <c r="BV21" s="54">
        <f t="shared" si="18"/>
        <v>0</v>
      </c>
      <c r="BW21" s="54">
        <f t="shared" si="18"/>
        <v>0</v>
      </c>
      <c r="BX21" s="54">
        <f t="shared" si="18"/>
        <v>0</v>
      </c>
      <c r="BY21" s="54">
        <f t="shared" si="18"/>
        <v>0</v>
      </c>
      <c r="BZ21" s="54">
        <f t="shared" si="18"/>
        <v>0</v>
      </c>
      <c r="CA21" s="54">
        <f t="shared" si="18"/>
        <v>0</v>
      </c>
      <c r="CB21" s="54">
        <f t="shared" si="18"/>
        <v>0</v>
      </c>
      <c r="CC21" s="54">
        <f t="shared" si="18"/>
        <v>0</v>
      </c>
      <c r="CD21" s="54">
        <f t="shared" si="18"/>
        <v>0</v>
      </c>
      <c r="CE21" s="54">
        <f t="shared" si="18"/>
        <v>0</v>
      </c>
      <c r="CF21" s="54">
        <f t="shared" si="18"/>
        <v>0</v>
      </c>
      <c r="CG21" s="54">
        <f t="shared" si="18"/>
        <v>0</v>
      </c>
      <c r="CH21" s="54">
        <f t="shared" si="18"/>
        <v>0</v>
      </c>
      <c r="CI21" s="54">
        <f t="shared" si="18"/>
        <v>0</v>
      </c>
      <c r="CJ21" s="54">
        <f t="shared" si="18"/>
        <v>0</v>
      </c>
      <c r="CK21" s="54">
        <f t="shared" si="18"/>
        <v>0</v>
      </c>
      <c r="CL21" s="54">
        <f t="shared" si="18"/>
        <v>0</v>
      </c>
      <c r="CM21" s="54">
        <f t="shared" si="18"/>
        <v>0</v>
      </c>
      <c r="CN21" s="54">
        <f t="shared" si="18"/>
        <v>0</v>
      </c>
      <c r="CO21" s="54">
        <f aca="true" t="shared" si="19" ref="CO21:CY21">CO6-CO20</f>
        <v>0</v>
      </c>
      <c r="CP21" s="54">
        <f t="shared" si="19"/>
        <v>0</v>
      </c>
      <c r="CQ21" s="54">
        <f t="shared" si="19"/>
        <v>0</v>
      </c>
      <c r="CR21" s="54">
        <f t="shared" si="19"/>
        <v>0</v>
      </c>
      <c r="CS21" s="54">
        <f t="shared" si="19"/>
        <v>0</v>
      </c>
      <c r="CT21" s="54">
        <f t="shared" si="19"/>
        <v>0</v>
      </c>
      <c r="CU21" s="54">
        <f t="shared" si="19"/>
        <v>0</v>
      </c>
      <c r="CV21" s="54">
        <f t="shared" si="19"/>
        <v>0</v>
      </c>
      <c r="CW21" s="54">
        <f t="shared" si="19"/>
        <v>0</v>
      </c>
      <c r="CX21" s="54">
        <f t="shared" si="19"/>
        <v>0</v>
      </c>
      <c r="CY21" s="54">
        <f t="shared" si="19"/>
        <v>0</v>
      </c>
    </row>
    <row r="22" spans="1:103" s="44" customFormat="1" ht="12.75">
      <c r="A22" s="16"/>
      <c r="B22" s="154" t="s">
        <v>381</v>
      </c>
      <c r="D22" s="76">
        <f>D21*D4</f>
        <v>0</v>
      </c>
      <c r="E22" s="76">
        <f aca="true" t="shared" si="20" ref="E22:O22">E21*E4</f>
        <v>0</v>
      </c>
      <c r="F22" s="76">
        <f t="shared" si="20"/>
        <v>0</v>
      </c>
      <c r="G22" s="76">
        <f t="shared" si="20"/>
        <v>0</v>
      </c>
      <c r="H22" s="76">
        <f t="shared" si="20"/>
        <v>0</v>
      </c>
      <c r="I22" s="76">
        <f t="shared" si="20"/>
        <v>0</v>
      </c>
      <c r="J22" s="76">
        <f t="shared" si="20"/>
        <v>0</v>
      </c>
      <c r="K22" s="76">
        <f t="shared" si="20"/>
        <v>0</v>
      </c>
      <c r="L22" s="76">
        <f t="shared" si="20"/>
        <v>0</v>
      </c>
      <c r="M22" s="76">
        <f t="shared" si="20"/>
        <v>0</v>
      </c>
      <c r="N22" s="76">
        <f t="shared" si="20"/>
        <v>0</v>
      </c>
      <c r="O22" s="76">
        <f t="shared" si="20"/>
        <v>0</v>
      </c>
      <c r="P22" s="76">
        <f aca="true" t="shared" si="21" ref="P22:AB22">P21*P4</f>
        <v>0</v>
      </c>
      <c r="Q22" s="76">
        <f t="shared" si="21"/>
        <v>0</v>
      </c>
      <c r="R22" s="76">
        <f t="shared" si="21"/>
        <v>0</v>
      </c>
      <c r="S22" s="76">
        <f t="shared" si="21"/>
        <v>0</v>
      </c>
      <c r="T22" s="76">
        <f t="shared" si="21"/>
        <v>0</v>
      </c>
      <c r="U22" s="76">
        <f t="shared" si="21"/>
        <v>0</v>
      </c>
      <c r="V22" s="76">
        <f t="shared" si="21"/>
        <v>0</v>
      </c>
      <c r="W22" s="76">
        <f t="shared" si="21"/>
        <v>0</v>
      </c>
      <c r="X22" s="76">
        <f t="shared" si="21"/>
        <v>0</v>
      </c>
      <c r="Y22" s="76">
        <f t="shared" si="21"/>
        <v>0</v>
      </c>
      <c r="Z22" s="76">
        <f t="shared" si="21"/>
        <v>0</v>
      </c>
      <c r="AA22" s="76">
        <f t="shared" si="21"/>
        <v>0</v>
      </c>
      <c r="AB22" s="76">
        <f t="shared" si="21"/>
        <v>0</v>
      </c>
      <c r="AC22" s="76">
        <f aca="true" t="shared" si="22" ref="AC22:CN22">AC21*AC4</f>
        <v>0</v>
      </c>
      <c r="AD22" s="76">
        <f t="shared" si="22"/>
        <v>0</v>
      </c>
      <c r="AE22" s="76">
        <f t="shared" si="22"/>
        <v>0</v>
      </c>
      <c r="AF22" s="76">
        <f t="shared" si="22"/>
        <v>0</v>
      </c>
      <c r="AG22" s="76">
        <f t="shared" si="22"/>
        <v>0</v>
      </c>
      <c r="AH22" s="76">
        <f t="shared" si="22"/>
        <v>0</v>
      </c>
      <c r="AI22" s="76">
        <f t="shared" si="22"/>
        <v>0</v>
      </c>
      <c r="AJ22" s="76">
        <f t="shared" si="22"/>
        <v>0</v>
      </c>
      <c r="AK22" s="76">
        <f t="shared" si="22"/>
        <v>0</v>
      </c>
      <c r="AL22" s="76">
        <f t="shared" si="22"/>
        <v>0</v>
      </c>
      <c r="AM22" s="76">
        <f t="shared" si="22"/>
        <v>0</v>
      </c>
      <c r="AN22" s="76">
        <f t="shared" si="22"/>
        <v>0</v>
      </c>
      <c r="AO22" s="76">
        <f t="shared" si="22"/>
        <v>0</v>
      </c>
      <c r="AP22" s="76">
        <f t="shared" si="22"/>
        <v>0</v>
      </c>
      <c r="AQ22" s="76">
        <f t="shared" si="22"/>
        <v>0</v>
      </c>
      <c r="AR22" s="76">
        <f t="shared" si="22"/>
        <v>0</v>
      </c>
      <c r="AS22" s="76">
        <f t="shared" si="22"/>
        <v>0</v>
      </c>
      <c r="AT22" s="76">
        <f t="shared" si="22"/>
        <v>0</v>
      </c>
      <c r="AU22" s="76">
        <f t="shared" si="22"/>
        <v>0</v>
      </c>
      <c r="AV22" s="76">
        <f t="shared" si="22"/>
        <v>0</v>
      </c>
      <c r="AW22" s="76">
        <f t="shared" si="22"/>
        <v>0</v>
      </c>
      <c r="AX22" s="76">
        <f t="shared" si="22"/>
        <v>0</v>
      </c>
      <c r="AY22" s="76">
        <f t="shared" si="22"/>
        <v>0</v>
      </c>
      <c r="AZ22" s="76">
        <f t="shared" si="22"/>
        <v>0</v>
      </c>
      <c r="BA22" s="76">
        <f t="shared" si="22"/>
        <v>0</v>
      </c>
      <c r="BB22" s="76">
        <f t="shared" si="22"/>
        <v>0</v>
      </c>
      <c r="BC22" s="76">
        <f t="shared" si="22"/>
        <v>0</v>
      </c>
      <c r="BD22" s="76">
        <f t="shared" si="22"/>
        <v>0</v>
      </c>
      <c r="BE22" s="76">
        <f t="shared" si="22"/>
        <v>0</v>
      </c>
      <c r="BF22" s="76">
        <f t="shared" si="22"/>
        <v>0</v>
      </c>
      <c r="BG22" s="76">
        <f t="shared" si="22"/>
        <v>0</v>
      </c>
      <c r="BH22" s="76">
        <f t="shared" si="22"/>
        <v>0</v>
      </c>
      <c r="BI22" s="76">
        <f t="shared" si="22"/>
        <v>0</v>
      </c>
      <c r="BJ22" s="76">
        <f t="shared" si="22"/>
        <v>0</v>
      </c>
      <c r="BK22" s="76">
        <f t="shared" si="22"/>
        <v>0</v>
      </c>
      <c r="BL22" s="76">
        <f t="shared" si="22"/>
        <v>0</v>
      </c>
      <c r="BM22" s="76">
        <f t="shared" si="22"/>
        <v>0</v>
      </c>
      <c r="BN22" s="76">
        <f t="shared" si="22"/>
        <v>0</v>
      </c>
      <c r="BO22" s="76">
        <f t="shared" si="22"/>
        <v>0</v>
      </c>
      <c r="BP22" s="76">
        <f t="shared" si="22"/>
        <v>0</v>
      </c>
      <c r="BQ22" s="76">
        <f t="shared" si="22"/>
        <v>0</v>
      </c>
      <c r="BR22" s="76">
        <f t="shared" si="22"/>
        <v>0</v>
      </c>
      <c r="BS22" s="76">
        <f t="shared" si="22"/>
        <v>0</v>
      </c>
      <c r="BT22" s="76">
        <f t="shared" si="22"/>
        <v>0</v>
      </c>
      <c r="BU22" s="76">
        <f t="shared" si="22"/>
        <v>0</v>
      </c>
      <c r="BV22" s="76">
        <f t="shared" si="22"/>
        <v>0</v>
      </c>
      <c r="BW22" s="76">
        <f t="shared" si="22"/>
        <v>0</v>
      </c>
      <c r="BX22" s="76">
        <f t="shared" si="22"/>
        <v>0</v>
      </c>
      <c r="BY22" s="76">
        <f t="shared" si="22"/>
        <v>0</v>
      </c>
      <c r="BZ22" s="76">
        <f t="shared" si="22"/>
        <v>0</v>
      </c>
      <c r="CA22" s="76">
        <f t="shared" si="22"/>
        <v>0</v>
      </c>
      <c r="CB22" s="76">
        <f t="shared" si="22"/>
        <v>0</v>
      </c>
      <c r="CC22" s="76">
        <f t="shared" si="22"/>
        <v>0</v>
      </c>
      <c r="CD22" s="76">
        <f t="shared" si="22"/>
        <v>0</v>
      </c>
      <c r="CE22" s="76">
        <f t="shared" si="22"/>
        <v>0</v>
      </c>
      <c r="CF22" s="76">
        <f t="shared" si="22"/>
        <v>0</v>
      </c>
      <c r="CG22" s="76">
        <f t="shared" si="22"/>
        <v>0</v>
      </c>
      <c r="CH22" s="76">
        <f t="shared" si="22"/>
        <v>0</v>
      </c>
      <c r="CI22" s="76">
        <f t="shared" si="22"/>
        <v>0</v>
      </c>
      <c r="CJ22" s="76">
        <f t="shared" si="22"/>
        <v>0</v>
      </c>
      <c r="CK22" s="76">
        <f t="shared" si="22"/>
        <v>0</v>
      </c>
      <c r="CL22" s="76">
        <f t="shared" si="22"/>
        <v>0</v>
      </c>
      <c r="CM22" s="76">
        <f t="shared" si="22"/>
        <v>0</v>
      </c>
      <c r="CN22" s="76">
        <f t="shared" si="22"/>
        <v>0</v>
      </c>
      <c r="CO22" s="76">
        <f aca="true" t="shared" si="23" ref="CO22:CY22">CO21*CO4</f>
        <v>0</v>
      </c>
      <c r="CP22" s="76">
        <f t="shared" si="23"/>
        <v>0</v>
      </c>
      <c r="CQ22" s="76">
        <f t="shared" si="23"/>
        <v>0</v>
      </c>
      <c r="CR22" s="76">
        <f t="shared" si="23"/>
        <v>0</v>
      </c>
      <c r="CS22" s="76">
        <f t="shared" si="23"/>
        <v>0</v>
      </c>
      <c r="CT22" s="76">
        <f t="shared" si="23"/>
        <v>0</v>
      </c>
      <c r="CU22" s="76">
        <f t="shared" si="23"/>
        <v>0</v>
      </c>
      <c r="CV22" s="76">
        <f t="shared" si="23"/>
        <v>0</v>
      </c>
      <c r="CW22" s="76">
        <f t="shared" si="23"/>
        <v>0</v>
      </c>
      <c r="CX22" s="76">
        <f t="shared" si="23"/>
        <v>0</v>
      </c>
      <c r="CY22" s="76">
        <f t="shared" si="23"/>
        <v>0</v>
      </c>
    </row>
    <row r="23" spans="1:28" s="44" customFormat="1" ht="13.5" thickBot="1">
      <c r="A23" s="16"/>
      <c r="B23" s="154" t="s">
        <v>380</v>
      </c>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s="44" customFormat="1" ht="13.5" thickBot="1">
      <c r="A24" s="16"/>
      <c r="B24" s="280">
        <f>SUM(D22:CY22)</f>
        <v>0</v>
      </c>
      <c r="C24" s="281"/>
      <c r="E24" s="54"/>
      <c r="F24" s="54"/>
      <c r="G24" s="54"/>
      <c r="H24" s="54"/>
      <c r="I24" s="54"/>
      <c r="J24" s="54"/>
      <c r="K24" s="54"/>
      <c r="L24" s="54"/>
      <c r="M24" s="54"/>
      <c r="N24" s="54"/>
      <c r="O24" s="54"/>
      <c r="P24" s="54"/>
      <c r="Q24" s="54"/>
      <c r="R24" s="54"/>
      <c r="S24" s="54"/>
      <c r="T24" s="54"/>
      <c r="U24" s="54"/>
      <c r="V24" s="54"/>
      <c r="W24" s="54"/>
      <c r="X24" s="54"/>
      <c r="Y24" s="54"/>
      <c r="Z24" s="54"/>
      <c r="AA24" s="54"/>
      <c r="AB24" s="54"/>
    </row>
    <row r="25" spans="1:28" s="44" customFormat="1" ht="12.75">
      <c r="A25" s="16"/>
      <c r="B25" s="250"/>
      <c r="C25" s="251"/>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2:103" s="16" customFormat="1" ht="12.75">
      <c r="B26" s="68" t="s">
        <v>318</v>
      </c>
      <c r="D26" s="102">
        <f>'8 Cost of Production'!D11</f>
        <v>0</v>
      </c>
      <c r="E26" s="102">
        <f>'8 Cost of Production'!E11</f>
        <v>0</v>
      </c>
      <c r="F26" s="102">
        <f>'8 Cost of Production'!F11</f>
        <v>0</v>
      </c>
      <c r="G26" s="102">
        <f>'8 Cost of Production'!G11</f>
        <v>0</v>
      </c>
      <c r="H26" s="102">
        <f>'8 Cost of Production'!H11</f>
        <v>0</v>
      </c>
      <c r="I26" s="102">
        <f>'8 Cost of Production'!I11</f>
        <v>0</v>
      </c>
      <c r="J26" s="102">
        <f>'8 Cost of Production'!J11</f>
        <v>0</v>
      </c>
      <c r="K26" s="102">
        <f>'8 Cost of Production'!K11</f>
        <v>0</v>
      </c>
      <c r="L26" s="102">
        <f>'8 Cost of Production'!L11</f>
        <v>0</v>
      </c>
      <c r="M26" s="102">
        <f>'8 Cost of Production'!M11</f>
        <v>0</v>
      </c>
      <c r="N26" s="102">
        <f>'8 Cost of Production'!N11</f>
        <v>0</v>
      </c>
      <c r="O26" s="102">
        <f>'8 Cost of Production'!O11</f>
        <v>0</v>
      </c>
      <c r="P26" s="102">
        <f>'8 Cost of Production'!P11</f>
        <v>0</v>
      </c>
      <c r="Q26" s="102">
        <f>'8 Cost of Production'!Q11</f>
        <v>0</v>
      </c>
      <c r="R26" s="102">
        <f>'8 Cost of Production'!R11</f>
        <v>0</v>
      </c>
      <c r="S26" s="102">
        <f>'8 Cost of Production'!S11</f>
        <v>0</v>
      </c>
      <c r="T26" s="102">
        <f>'8 Cost of Production'!T11</f>
        <v>0</v>
      </c>
      <c r="U26" s="102">
        <f>'8 Cost of Production'!U11</f>
        <v>0</v>
      </c>
      <c r="V26" s="102">
        <f>'8 Cost of Production'!V11</f>
        <v>0</v>
      </c>
      <c r="W26" s="102">
        <f>'8 Cost of Production'!W11</f>
        <v>0</v>
      </c>
      <c r="X26" s="102">
        <f>'8 Cost of Production'!X11</f>
        <v>0</v>
      </c>
      <c r="Y26" s="102">
        <f>'8 Cost of Production'!Y11</f>
        <v>0</v>
      </c>
      <c r="Z26" s="102">
        <f>'8 Cost of Production'!Z11</f>
        <v>0</v>
      </c>
      <c r="AA26" s="102">
        <f>'8 Cost of Production'!AA11</f>
        <v>0</v>
      </c>
      <c r="AB26" s="102">
        <f>'8 Cost of Production'!AB11</f>
        <v>0</v>
      </c>
      <c r="AC26" s="102">
        <f>'8 Cost of Production'!AC11</f>
        <v>0</v>
      </c>
      <c r="AD26" s="102">
        <f>'8 Cost of Production'!AD11</f>
        <v>0</v>
      </c>
      <c r="AE26" s="102">
        <f>'8 Cost of Production'!AE11</f>
        <v>0</v>
      </c>
      <c r="AF26" s="102">
        <f>'8 Cost of Production'!AF11</f>
        <v>0</v>
      </c>
      <c r="AG26" s="102">
        <f>'8 Cost of Production'!AG11</f>
        <v>0</v>
      </c>
      <c r="AH26" s="102">
        <f>'8 Cost of Production'!AH11</f>
        <v>0</v>
      </c>
      <c r="AI26" s="102">
        <f>'8 Cost of Production'!AI11</f>
        <v>0</v>
      </c>
      <c r="AJ26" s="102">
        <f>'8 Cost of Production'!AJ11</f>
        <v>0</v>
      </c>
      <c r="AK26" s="102">
        <f>'8 Cost of Production'!AK11</f>
        <v>0</v>
      </c>
      <c r="AL26" s="102">
        <f>'8 Cost of Production'!AL11</f>
        <v>0</v>
      </c>
      <c r="AM26" s="102">
        <f>'8 Cost of Production'!AM11</f>
        <v>0</v>
      </c>
      <c r="AN26" s="102">
        <f>'8 Cost of Production'!AN11</f>
        <v>0</v>
      </c>
      <c r="AO26" s="102">
        <f>'8 Cost of Production'!AO11</f>
        <v>0</v>
      </c>
      <c r="AP26" s="102">
        <f>'8 Cost of Production'!AP11</f>
        <v>0</v>
      </c>
      <c r="AQ26" s="102">
        <f>'8 Cost of Production'!AQ11</f>
        <v>0</v>
      </c>
      <c r="AR26" s="102">
        <f>'8 Cost of Production'!AR11</f>
        <v>0</v>
      </c>
      <c r="AS26" s="102">
        <f>'8 Cost of Production'!AS11</f>
        <v>0</v>
      </c>
      <c r="AT26" s="102">
        <f>'8 Cost of Production'!AT11</f>
        <v>0</v>
      </c>
      <c r="AU26" s="102">
        <f>'8 Cost of Production'!AU11</f>
        <v>0</v>
      </c>
      <c r="AV26" s="102">
        <f>'8 Cost of Production'!AV11</f>
        <v>0</v>
      </c>
      <c r="AW26" s="102">
        <f>'8 Cost of Production'!AW11</f>
        <v>0</v>
      </c>
      <c r="AX26" s="102">
        <f>'8 Cost of Production'!AX11</f>
        <v>0</v>
      </c>
      <c r="AY26" s="102">
        <f>'8 Cost of Production'!AY11</f>
        <v>0</v>
      </c>
      <c r="AZ26" s="102">
        <f>'8 Cost of Production'!AZ11</f>
        <v>0</v>
      </c>
      <c r="BA26" s="102">
        <f>'8 Cost of Production'!BA11</f>
        <v>0</v>
      </c>
      <c r="BB26" s="102">
        <f>'8 Cost of Production'!BB11</f>
        <v>0</v>
      </c>
      <c r="BC26" s="102">
        <f>'8 Cost of Production'!BC11</f>
        <v>0</v>
      </c>
      <c r="BD26" s="102">
        <f>'8 Cost of Production'!BD11</f>
        <v>0</v>
      </c>
      <c r="BE26" s="102">
        <f>'8 Cost of Production'!BE11</f>
        <v>0</v>
      </c>
      <c r="BF26" s="102">
        <f>'8 Cost of Production'!BF11</f>
        <v>0</v>
      </c>
      <c r="BG26" s="102">
        <f>'8 Cost of Production'!BG11</f>
        <v>0</v>
      </c>
      <c r="BH26" s="102">
        <f>'8 Cost of Production'!BH11</f>
        <v>0</v>
      </c>
      <c r="BI26" s="102">
        <f>'8 Cost of Production'!BI11</f>
        <v>0</v>
      </c>
      <c r="BJ26" s="102">
        <f>'8 Cost of Production'!BJ11</f>
        <v>0</v>
      </c>
      <c r="BK26" s="102">
        <f>'8 Cost of Production'!BK11</f>
        <v>0</v>
      </c>
      <c r="BL26" s="102">
        <f>'8 Cost of Production'!BL11</f>
        <v>0</v>
      </c>
      <c r="BM26" s="102">
        <f>'8 Cost of Production'!BM11</f>
        <v>0</v>
      </c>
      <c r="BN26" s="102">
        <f>'8 Cost of Production'!BN11</f>
        <v>0</v>
      </c>
      <c r="BO26" s="102">
        <f>'8 Cost of Production'!BO11</f>
        <v>0</v>
      </c>
      <c r="BP26" s="102">
        <f>'8 Cost of Production'!BP11</f>
        <v>0</v>
      </c>
      <c r="BQ26" s="102">
        <f>'8 Cost of Production'!BQ11</f>
        <v>0</v>
      </c>
      <c r="BR26" s="102">
        <f>'8 Cost of Production'!BR11</f>
        <v>0</v>
      </c>
      <c r="BS26" s="102">
        <f>'8 Cost of Production'!BS11</f>
        <v>0</v>
      </c>
      <c r="BT26" s="102">
        <f>'8 Cost of Production'!BT11</f>
        <v>0</v>
      </c>
      <c r="BU26" s="102">
        <f>'8 Cost of Production'!BU11</f>
        <v>0</v>
      </c>
      <c r="BV26" s="102">
        <f>'8 Cost of Production'!BV11</f>
        <v>0</v>
      </c>
      <c r="BW26" s="102">
        <f>'8 Cost of Production'!BW11</f>
        <v>0</v>
      </c>
      <c r="BX26" s="102">
        <f>'8 Cost of Production'!BX11</f>
        <v>0</v>
      </c>
      <c r="BY26" s="102">
        <f>'8 Cost of Production'!BY11</f>
        <v>0</v>
      </c>
      <c r="BZ26" s="102">
        <f>'8 Cost of Production'!BZ11</f>
        <v>0</v>
      </c>
      <c r="CA26" s="102">
        <f>'8 Cost of Production'!CA11</f>
        <v>0</v>
      </c>
      <c r="CB26" s="102">
        <f>'8 Cost of Production'!CB11</f>
        <v>0</v>
      </c>
      <c r="CC26" s="102">
        <f>'8 Cost of Production'!CC11</f>
        <v>0</v>
      </c>
      <c r="CD26" s="102">
        <f>'8 Cost of Production'!CD11</f>
        <v>0</v>
      </c>
      <c r="CE26" s="102">
        <f>'8 Cost of Production'!CE11</f>
        <v>0</v>
      </c>
      <c r="CF26" s="102">
        <f>'8 Cost of Production'!CF11</f>
        <v>0</v>
      </c>
      <c r="CG26" s="102">
        <f>'8 Cost of Production'!CG11</f>
        <v>0</v>
      </c>
      <c r="CH26" s="102">
        <f>'8 Cost of Production'!CH11</f>
        <v>0</v>
      </c>
      <c r="CI26" s="102">
        <f>'8 Cost of Production'!CI11</f>
        <v>0</v>
      </c>
      <c r="CJ26" s="102">
        <f>'8 Cost of Production'!CJ11</f>
        <v>0</v>
      </c>
      <c r="CK26" s="102">
        <f>'8 Cost of Production'!CK11</f>
        <v>0</v>
      </c>
      <c r="CL26" s="102">
        <f>'8 Cost of Production'!CL11</f>
        <v>0</v>
      </c>
      <c r="CM26" s="102">
        <f>'8 Cost of Production'!CM11</f>
        <v>0</v>
      </c>
      <c r="CN26" s="102">
        <f>'8 Cost of Production'!CN11</f>
        <v>0</v>
      </c>
      <c r="CO26" s="102">
        <f>'8 Cost of Production'!CO11</f>
        <v>0</v>
      </c>
      <c r="CP26" s="102">
        <f>'8 Cost of Production'!CP11</f>
        <v>0</v>
      </c>
      <c r="CQ26" s="102">
        <f>'8 Cost of Production'!CQ11</f>
        <v>0</v>
      </c>
      <c r="CR26" s="102">
        <f>'8 Cost of Production'!CR11</f>
        <v>0</v>
      </c>
      <c r="CS26" s="102">
        <f>'8 Cost of Production'!CS11</f>
        <v>0</v>
      </c>
      <c r="CT26" s="102">
        <f>'8 Cost of Production'!CT11</f>
        <v>0</v>
      </c>
      <c r="CU26" s="102">
        <f>'8 Cost of Production'!CU11</f>
        <v>0</v>
      </c>
      <c r="CV26" s="102">
        <f>'8 Cost of Production'!CV11</f>
        <v>0</v>
      </c>
      <c r="CW26" s="102">
        <f>'8 Cost of Production'!CW11</f>
        <v>0</v>
      </c>
      <c r="CX26" s="102">
        <f>'8 Cost of Production'!CX11</f>
        <v>0</v>
      </c>
      <c r="CY26" s="102">
        <f>'8 Cost of Production'!CY11</f>
        <v>0</v>
      </c>
    </row>
    <row r="27" spans="2:28" s="16" customFormat="1" ht="12.75">
      <c r="B27" s="68" t="s">
        <v>292</v>
      </c>
      <c r="D27" s="102">
        <f>SUM(D26:AB26)</f>
        <v>0</v>
      </c>
      <c r="E27" s="75"/>
      <c r="F27" s="75"/>
      <c r="G27" s="75"/>
      <c r="H27" s="75"/>
      <c r="I27" s="75"/>
      <c r="J27" s="75"/>
      <c r="K27" s="75"/>
      <c r="L27" s="75"/>
      <c r="M27" s="75"/>
      <c r="N27" s="75"/>
      <c r="O27" s="75"/>
      <c r="P27" s="75"/>
      <c r="Q27" s="75"/>
      <c r="R27" s="75"/>
      <c r="S27" s="75"/>
      <c r="T27" s="75"/>
      <c r="U27" s="75"/>
      <c r="V27" s="75"/>
      <c r="W27" s="75"/>
      <c r="X27" s="75"/>
      <c r="Y27" s="75"/>
      <c r="Z27" s="75"/>
      <c r="AA27" s="75"/>
      <c r="AB27" s="75"/>
    </row>
    <row r="28" spans="2:28" s="16" customFormat="1" ht="12.75">
      <c r="B28" s="68" t="s">
        <v>322</v>
      </c>
      <c r="D28" s="76">
        <f>IF(D27&gt;0,(B12/D27),0)</f>
        <v>0</v>
      </c>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28" ht="1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28" ht="15">
      <c r="A30" s="31"/>
      <c r="B30" s="252" t="s">
        <v>621</v>
      </c>
      <c r="D30" s="5"/>
      <c r="E30" s="5"/>
      <c r="F30" s="5"/>
      <c r="G30" s="5"/>
      <c r="H30" s="5"/>
      <c r="I30" s="5"/>
      <c r="J30" s="5"/>
      <c r="K30" s="5"/>
      <c r="L30" s="5"/>
      <c r="M30" s="5"/>
      <c r="N30" s="5"/>
      <c r="O30" s="5"/>
      <c r="P30" s="5"/>
      <c r="Q30" s="5"/>
      <c r="R30" s="5"/>
      <c r="S30" s="5"/>
      <c r="T30" s="5"/>
      <c r="U30" s="5"/>
      <c r="V30" s="5"/>
      <c r="W30" s="5"/>
      <c r="X30" s="5"/>
      <c r="Y30" s="5"/>
      <c r="Z30" s="5"/>
      <c r="AA30" s="5"/>
      <c r="AB30" s="5"/>
    </row>
    <row r="31" spans="1:103" s="41" customFormat="1" ht="24.75" thickBot="1">
      <c r="A31" s="39"/>
      <c r="B31" s="253"/>
      <c r="C31" s="40"/>
      <c r="D31" s="53">
        <f>'8 Cost of Production'!D34</f>
        <v>0</v>
      </c>
      <c r="E31" s="53">
        <f>'8 Cost of Production'!E34</f>
        <v>0</v>
      </c>
      <c r="F31" s="53">
        <f>'8 Cost of Production'!F34</f>
        <v>0</v>
      </c>
      <c r="G31" s="53">
        <f>'8 Cost of Production'!G34</f>
        <v>0</v>
      </c>
      <c r="H31" s="53">
        <f>'8 Cost of Production'!H34</f>
        <v>0</v>
      </c>
      <c r="I31" s="53">
        <f>'8 Cost of Production'!I34</f>
        <v>0</v>
      </c>
      <c r="J31" s="53">
        <f>'8 Cost of Production'!J34</f>
        <v>0</v>
      </c>
      <c r="K31" s="53">
        <f>'8 Cost of Production'!K34</f>
        <v>0</v>
      </c>
      <c r="L31" s="53">
        <f>'8 Cost of Production'!L34</f>
        <v>0</v>
      </c>
      <c r="M31" s="53">
        <f>'8 Cost of Production'!M34</f>
        <v>0</v>
      </c>
      <c r="N31" s="53">
        <f>'8 Cost of Production'!N34</f>
        <v>0</v>
      </c>
      <c r="O31" s="53">
        <f>'8 Cost of Production'!O34</f>
        <v>0</v>
      </c>
      <c r="P31" s="53">
        <f>'8 Cost of Production'!P34</f>
        <v>0</v>
      </c>
      <c r="Q31" s="53">
        <f>'8 Cost of Production'!Q34</f>
        <v>0</v>
      </c>
      <c r="R31" s="53">
        <f>'8 Cost of Production'!R34</f>
        <v>0</v>
      </c>
      <c r="S31" s="53">
        <f>'8 Cost of Production'!S34</f>
        <v>0</v>
      </c>
      <c r="T31" s="53">
        <f>'8 Cost of Production'!T34</f>
        <v>0</v>
      </c>
      <c r="U31" s="53">
        <f>'8 Cost of Production'!U34</f>
        <v>0</v>
      </c>
      <c r="V31" s="53">
        <f>'8 Cost of Production'!V34</f>
        <v>0</v>
      </c>
      <c r="W31" s="53">
        <f>'8 Cost of Production'!W34</f>
        <v>0</v>
      </c>
      <c r="X31" s="53">
        <f>'8 Cost of Production'!X34</f>
        <v>0</v>
      </c>
      <c r="Y31" s="53">
        <f>'8 Cost of Production'!Y34</f>
        <v>0</v>
      </c>
      <c r="Z31" s="53">
        <f>'8 Cost of Production'!Z34</f>
        <v>0</v>
      </c>
      <c r="AA31" s="53">
        <f>'8 Cost of Production'!AA34</f>
        <v>0</v>
      </c>
      <c r="AB31" s="53">
        <f>'8 Cost of Production'!AB34</f>
        <v>0</v>
      </c>
      <c r="AC31" s="53">
        <f>'8 Cost of Production'!AC34</f>
        <v>0</v>
      </c>
      <c r="AD31" s="53">
        <f>'8 Cost of Production'!AD34</f>
        <v>0</v>
      </c>
      <c r="AE31" s="53">
        <f>'8 Cost of Production'!AE34</f>
        <v>0</v>
      </c>
      <c r="AF31" s="53">
        <f>'8 Cost of Production'!AF34</f>
        <v>0</v>
      </c>
      <c r="AG31" s="53">
        <f>'8 Cost of Production'!AG34</f>
        <v>0</v>
      </c>
      <c r="AH31" s="53">
        <f>'8 Cost of Production'!AH34</f>
        <v>0</v>
      </c>
      <c r="AI31" s="53">
        <f>'8 Cost of Production'!AI34</f>
        <v>0</v>
      </c>
      <c r="AJ31" s="53">
        <f>'8 Cost of Production'!AJ34</f>
        <v>0</v>
      </c>
      <c r="AK31" s="53">
        <f>'8 Cost of Production'!AK34</f>
        <v>0</v>
      </c>
      <c r="AL31" s="53">
        <f>'8 Cost of Production'!AL34</f>
        <v>0</v>
      </c>
      <c r="AM31" s="53">
        <f>'8 Cost of Production'!AM34</f>
        <v>0</v>
      </c>
      <c r="AN31" s="53">
        <f>'8 Cost of Production'!AN34</f>
        <v>0</v>
      </c>
      <c r="AO31" s="53">
        <f>'8 Cost of Production'!AO34</f>
        <v>0</v>
      </c>
      <c r="AP31" s="53">
        <f>'8 Cost of Production'!AP34</f>
        <v>0</v>
      </c>
      <c r="AQ31" s="53">
        <f>'8 Cost of Production'!AQ34</f>
        <v>0</v>
      </c>
      <c r="AR31" s="53">
        <f>'8 Cost of Production'!AR34</f>
        <v>0</v>
      </c>
      <c r="AS31" s="53">
        <f>'8 Cost of Production'!AS34</f>
        <v>0</v>
      </c>
      <c r="AT31" s="53">
        <f>'8 Cost of Production'!AT34</f>
        <v>0</v>
      </c>
      <c r="AU31" s="53">
        <f>'8 Cost of Production'!AU34</f>
        <v>0</v>
      </c>
      <c r="AV31" s="53">
        <f>'8 Cost of Production'!AV34</f>
        <v>0</v>
      </c>
      <c r="AW31" s="53">
        <f>'8 Cost of Production'!AW34</f>
        <v>0</v>
      </c>
      <c r="AX31" s="53">
        <f>'8 Cost of Production'!AX34</f>
        <v>0</v>
      </c>
      <c r="AY31" s="53">
        <f>'8 Cost of Production'!AY34</f>
        <v>0</v>
      </c>
      <c r="AZ31" s="53">
        <f>'8 Cost of Production'!AZ34</f>
        <v>0</v>
      </c>
      <c r="BA31" s="53">
        <f>'8 Cost of Production'!BA34</f>
        <v>0</v>
      </c>
      <c r="BB31" s="53">
        <f>'8 Cost of Production'!BB34</f>
        <v>0</v>
      </c>
      <c r="BC31" s="53">
        <f>'8 Cost of Production'!BC34</f>
        <v>0</v>
      </c>
      <c r="BD31" s="53">
        <f>'8 Cost of Production'!BD34</f>
        <v>0</v>
      </c>
      <c r="BE31" s="53">
        <f>'8 Cost of Production'!BE34</f>
        <v>0</v>
      </c>
      <c r="BF31" s="53">
        <f>'8 Cost of Production'!BF34</f>
        <v>0</v>
      </c>
      <c r="BG31" s="53">
        <f>'8 Cost of Production'!BG34</f>
        <v>0</v>
      </c>
      <c r="BH31" s="53">
        <f>'8 Cost of Production'!BH34</f>
        <v>0</v>
      </c>
      <c r="BI31" s="53">
        <f>'8 Cost of Production'!BI34</f>
        <v>0</v>
      </c>
      <c r="BJ31" s="53">
        <f>'8 Cost of Production'!BJ34</f>
        <v>0</v>
      </c>
      <c r="BK31" s="53">
        <f>'8 Cost of Production'!BK34</f>
        <v>0</v>
      </c>
      <c r="BL31" s="53">
        <f>'8 Cost of Production'!BL34</f>
        <v>0</v>
      </c>
      <c r="BM31" s="53">
        <f>'8 Cost of Production'!BM34</f>
        <v>0</v>
      </c>
      <c r="BN31" s="53">
        <f>'8 Cost of Production'!BN34</f>
        <v>0</v>
      </c>
      <c r="BO31" s="53">
        <f>'8 Cost of Production'!BO34</f>
        <v>0</v>
      </c>
      <c r="BP31" s="53">
        <f>'8 Cost of Production'!BP34</f>
        <v>0</v>
      </c>
      <c r="BQ31" s="53">
        <f>'8 Cost of Production'!BQ34</f>
        <v>0</v>
      </c>
      <c r="BR31" s="53">
        <f>'8 Cost of Production'!BR34</f>
        <v>0</v>
      </c>
      <c r="BS31" s="53">
        <f>'8 Cost of Production'!BS34</f>
        <v>0</v>
      </c>
      <c r="BT31" s="53">
        <f>'8 Cost of Production'!BT34</f>
        <v>0</v>
      </c>
      <c r="BU31" s="53">
        <f>'8 Cost of Production'!BU34</f>
        <v>0</v>
      </c>
      <c r="BV31" s="53">
        <f>'8 Cost of Production'!BV34</f>
        <v>0</v>
      </c>
      <c r="BW31" s="53">
        <f>'8 Cost of Production'!BW34</f>
        <v>0</v>
      </c>
      <c r="BX31" s="53">
        <f>'8 Cost of Production'!BX34</f>
        <v>0</v>
      </c>
      <c r="BY31" s="53">
        <f>'8 Cost of Production'!BY34</f>
        <v>0</v>
      </c>
      <c r="BZ31" s="53">
        <f>'8 Cost of Production'!BZ34</f>
        <v>0</v>
      </c>
      <c r="CA31" s="53">
        <f>'8 Cost of Production'!CA34</f>
        <v>0</v>
      </c>
      <c r="CB31" s="53">
        <f>'8 Cost of Production'!CB34</f>
        <v>0</v>
      </c>
      <c r="CC31" s="53">
        <f>'8 Cost of Production'!CC34</f>
        <v>0</v>
      </c>
      <c r="CD31" s="53">
        <f>'8 Cost of Production'!CD34</f>
        <v>0</v>
      </c>
      <c r="CE31" s="53">
        <f>'8 Cost of Production'!CE34</f>
        <v>0</v>
      </c>
      <c r="CF31" s="53">
        <f>'8 Cost of Production'!CF34</f>
        <v>0</v>
      </c>
      <c r="CG31" s="53">
        <f>'8 Cost of Production'!CG34</f>
        <v>0</v>
      </c>
      <c r="CH31" s="53">
        <f>'8 Cost of Production'!CH34</f>
        <v>0</v>
      </c>
      <c r="CI31" s="53">
        <f>'8 Cost of Production'!CI34</f>
        <v>0</v>
      </c>
      <c r="CJ31" s="53">
        <f>'8 Cost of Production'!CJ34</f>
        <v>0</v>
      </c>
      <c r="CK31" s="53">
        <f>'8 Cost of Production'!CK34</f>
        <v>0</v>
      </c>
      <c r="CL31" s="53">
        <f>'8 Cost of Production'!CL34</f>
        <v>0</v>
      </c>
      <c r="CM31" s="53">
        <f>'8 Cost of Production'!CM34</f>
        <v>0</v>
      </c>
      <c r="CN31" s="53">
        <f>'8 Cost of Production'!CN34</f>
        <v>0</v>
      </c>
      <c r="CO31" s="53">
        <f>'8 Cost of Production'!CO34</f>
        <v>0</v>
      </c>
      <c r="CP31" s="53">
        <f>'8 Cost of Production'!CP34</f>
        <v>0</v>
      </c>
      <c r="CQ31" s="53">
        <f>'8 Cost of Production'!CQ34</f>
        <v>0</v>
      </c>
      <c r="CR31" s="53">
        <f>'8 Cost of Production'!CR34</f>
        <v>0</v>
      </c>
      <c r="CS31" s="53">
        <f>'8 Cost of Production'!CS34</f>
        <v>0</v>
      </c>
      <c r="CT31" s="53">
        <f>'8 Cost of Production'!CT34</f>
        <v>0</v>
      </c>
      <c r="CU31" s="53">
        <f>'8 Cost of Production'!CU34</f>
        <v>0</v>
      </c>
      <c r="CV31" s="53">
        <f>'8 Cost of Production'!CV34</f>
        <v>0</v>
      </c>
      <c r="CW31" s="53">
        <f>'8 Cost of Production'!CW34</f>
        <v>0</v>
      </c>
      <c r="CX31" s="53">
        <f>'8 Cost of Production'!CX34</f>
        <v>0</v>
      </c>
      <c r="CY31" s="53">
        <f>'8 Cost of Production'!CY34</f>
        <v>0</v>
      </c>
    </row>
    <row r="32" spans="1:103" s="41" customFormat="1" ht="12.75">
      <c r="A32" s="39"/>
      <c r="B32" s="70" t="s">
        <v>329</v>
      </c>
      <c r="C32" s="40"/>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row>
    <row r="33" spans="1:103" s="34" customFormat="1" ht="12.75">
      <c r="A33" s="32"/>
      <c r="B33" s="71" t="s">
        <v>323</v>
      </c>
      <c r="C33" s="33"/>
      <c r="D33" s="120">
        <f>IF(D32&gt;0,(D32/'1 Enterprises'!D6),0)</f>
        <v>0</v>
      </c>
      <c r="E33" s="120">
        <f>IF(E32&gt;0,(E32/'1 Enterprises'!E6),0)</f>
        <v>0</v>
      </c>
      <c r="F33" s="120">
        <f>IF(F32&gt;0,(F32/'1 Enterprises'!F6),0)</f>
        <v>0</v>
      </c>
      <c r="G33" s="120">
        <f>IF(G32&gt;0,(G32/'1 Enterprises'!G6),0)</f>
        <v>0</v>
      </c>
      <c r="H33" s="120">
        <f>IF(H32&gt;0,(H32/'1 Enterprises'!H6),0)</f>
        <v>0</v>
      </c>
      <c r="I33" s="120">
        <f>IF(I32&gt;0,(I32/'1 Enterprises'!I6),0)</f>
        <v>0</v>
      </c>
      <c r="J33" s="120">
        <f>IF(J32&gt;0,(J32/'1 Enterprises'!J6),0)</f>
        <v>0</v>
      </c>
      <c r="K33" s="120">
        <f>IF(K32&gt;0,(K32/'1 Enterprises'!K6),0)</f>
        <v>0</v>
      </c>
      <c r="L33" s="120">
        <f>IF(L32&gt;0,(L32/'1 Enterprises'!L6),0)</f>
        <v>0</v>
      </c>
      <c r="M33" s="120">
        <f>IF(M32&gt;0,(M32/'1 Enterprises'!M6),0)</f>
        <v>0</v>
      </c>
      <c r="N33" s="120">
        <f>IF(N32&gt;0,(N32/'1 Enterprises'!N6),0)</f>
        <v>0</v>
      </c>
      <c r="O33" s="120">
        <f>IF(O32&gt;0,(O32/'1 Enterprises'!O6),0)</f>
        <v>0</v>
      </c>
      <c r="P33" s="120">
        <f>IF(P32&gt;0,(P32/'1 Enterprises'!P6),0)</f>
        <v>0</v>
      </c>
      <c r="Q33" s="120">
        <f>IF(Q32&gt;0,(Q32/'1 Enterprises'!Q6),0)</f>
        <v>0</v>
      </c>
      <c r="R33" s="120">
        <f>IF(R32&gt;0,(R32/'1 Enterprises'!R6),0)</f>
        <v>0</v>
      </c>
      <c r="S33" s="120">
        <f>IF(S32&gt;0,(S32/'1 Enterprises'!S6),0)</f>
        <v>0</v>
      </c>
      <c r="T33" s="120">
        <f>IF(T32&gt;0,(T32/'1 Enterprises'!T6),0)</f>
        <v>0</v>
      </c>
      <c r="U33" s="120">
        <f>IF(U32&gt;0,(U32/'1 Enterprises'!U6),0)</f>
        <v>0</v>
      </c>
      <c r="V33" s="120">
        <f>IF(V32&gt;0,(V32/'1 Enterprises'!V6),0)</f>
        <v>0</v>
      </c>
      <c r="W33" s="120">
        <f>IF(W32&gt;0,(W32/'1 Enterprises'!W6),0)</f>
        <v>0</v>
      </c>
      <c r="X33" s="120">
        <f>IF(X32&gt;0,(X32/'1 Enterprises'!X6),0)</f>
        <v>0</v>
      </c>
      <c r="Y33" s="120">
        <f>IF(Y32&gt;0,(Y32/'1 Enterprises'!Y6),0)</f>
        <v>0</v>
      </c>
      <c r="Z33" s="120">
        <f>IF(Z32&gt;0,(Z32/'1 Enterprises'!Z6),0)</f>
        <v>0</v>
      </c>
      <c r="AA33" s="120">
        <f>IF(AA32&gt;0,(AA32/'1 Enterprises'!AA6),0)</f>
        <v>0</v>
      </c>
      <c r="AB33" s="120">
        <f>IF(AB32&gt;0,(AB32/'1 Enterprises'!AB6),0)</f>
        <v>0</v>
      </c>
      <c r="AC33" s="120">
        <f>IF(AC32&gt;0,(AC32/'1 Enterprises'!AC6),0)</f>
        <v>0</v>
      </c>
      <c r="AD33" s="120">
        <f>IF(AD32&gt;0,(AD32/'1 Enterprises'!AD6),0)</f>
        <v>0</v>
      </c>
      <c r="AE33" s="120">
        <f>IF(AE32&gt;0,(AE32/'1 Enterprises'!AE6),0)</f>
        <v>0</v>
      </c>
      <c r="AF33" s="120">
        <f>IF(AF32&gt;0,(AF32/'1 Enterprises'!AF6),0)</f>
        <v>0</v>
      </c>
      <c r="AG33" s="120">
        <f>IF(AG32&gt;0,(AG32/'1 Enterprises'!AG6),0)</f>
        <v>0</v>
      </c>
      <c r="AH33" s="120">
        <f>IF(AH32&gt;0,(AH32/'1 Enterprises'!AH6),0)</f>
        <v>0</v>
      </c>
      <c r="AI33" s="120">
        <f>IF(AI32&gt;0,(AI32/'1 Enterprises'!AI6),0)</f>
        <v>0</v>
      </c>
      <c r="AJ33" s="120">
        <f>IF(AJ32&gt;0,(AJ32/'1 Enterprises'!AJ6),0)</f>
        <v>0</v>
      </c>
      <c r="AK33" s="120">
        <f>IF(AK32&gt;0,(AK32/'1 Enterprises'!AK6),0)</f>
        <v>0</v>
      </c>
      <c r="AL33" s="120">
        <f>IF(AL32&gt;0,(AL32/'1 Enterprises'!AL6),0)</f>
        <v>0</v>
      </c>
      <c r="AM33" s="120">
        <f>IF(AM32&gt;0,(AM32/'1 Enterprises'!AM6),0)</f>
        <v>0</v>
      </c>
      <c r="AN33" s="120">
        <f>IF(AN32&gt;0,(AN32/'1 Enterprises'!AN6),0)</f>
        <v>0</v>
      </c>
      <c r="AO33" s="120">
        <f>IF(AO32&gt;0,(AO32/'1 Enterprises'!AO6),0)</f>
        <v>0</v>
      </c>
      <c r="AP33" s="120">
        <f>IF(AP32&gt;0,(AP32/'1 Enterprises'!AP6),0)</f>
        <v>0</v>
      </c>
      <c r="AQ33" s="120">
        <f>IF(AQ32&gt;0,(AQ32/'1 Enterprises'!AQ6),0)</f>
        <v>0</v>
      </c>
      <c r="AR33" s="120">
        <f>IF(AR32&gt;0,(AR32/'1 Enterprises'!AR6),0)</f>
        <v>0</v>
      </c>
      <c r="AS33" s="120">
        <f>IF(AS32&gt;0,(AS32/'1 Enterprises'!AS6),0)</f>
        <v>0</v>
      </c>
      <c r="AT33" s="120">
        <f>IF(AT32&gt;0,(AT32/'1 Enterprises'!AT6),0)</f>
        <v>0</v>
      </c>
      <c r="AU33" s="120">
        <f>IF(AU32&gt;0,(AU32/'1 Enterprises'!AU6),0)</f>
        <v>0</v>
      </c>
      <c r="AV33" s="120">
        <f>IF(AV32&gt;0,(AV32/'1 Enterprises'!AV6),0)</f>
        <v>0</v>
      </c>
      <c r="AW33" s="120">
        <f>IF(AW32&gt;0,(AW32/'1 Enterprises'!AW6),0)</f>
        <v>0</v>
      </c>
      <c r="AX33" s="120">
        <f>IF(AX32&gt;0,(AX32/'1 Enterprises'!AX6),0)</f>
        <v>0</v>
      </c>
      <c r="AY33" s="120">
        <f>IF(AY32&gt;0,(AY32/'1 Enterprises'!AY6),0)</f>
        <v>0</v>
      </c>
      <c r="AZ33" s="120">
        <f>IF(AZ32&gt;0,(AZ32/'1 Enterprises'!AZ6),0)</f>
        <v>0</v>
      </c>
      <c r="BA33" s="120">
        <f>IF(BA32&gt;0,(BA32/'1 Enterprises'!BA6),0)</f>
        <v>0</v>
      </c>
      <c r="BB33" s="120">
        <f>IF(BB32&gt;0,(BB32/'1 Enterprises'!BB6),0)</f>
        <v>0</v>
      </c>
      <c r="BC33" s="120">
        <f>IF(BC32&gt;0,(BC32/'1 Enterprises'!BC6),0)</f>
        <v>0</v>
      </c>
      <c r="BD33" s="120">
        <f>IF(BD32&gt;0,(BD32/'1 Enterprises'!BD6),0)</f>
        <v>0</v>
      </c>
      <c r="BE33" s="120">
        <f>IF(BE32&gt;0,(BE32/'1 Enterprises'!BE6),0)</f>
        <v>0</v>
      </c>
      <c r="BF33" s="120">
        <f>IF(BF32&gt;0,(BF32/'1 Enterprises'!BF6),0)</f>
        <v>0</v>
      </c>
      <c r="BG33" s="120">
        <f>IF(BG32&gt;0,(BG32/'1 Enterprises'!BG6),0)</f>
        <v>0</v>
      </c>
      <c r="BH33" s="120">
        <f>IF(BH32&gt;0,(BH32/'1 Enterprises'!BH6),0)</f>
        <v>0</v>
      </c>
      <c r="BI33" s="120">
        <f>IF(BI32&gt;0,(BI32/'1 Enterprises'!BI6),0)</f>
        <v>0</v>
      </c>
      <c r="BJ33" s="120">
        <f>IF(BJ32&gt;0,(BJ32/'1 Enterprises'!BJ6),0)</f>
        <v>0</v>
      </c>
      <c r="BK33" s="120">
        <f>IF(BK32&gt;0,(BK32/'1 Enterprises'!BK6),0)</f>
        <v>0</v>
      </c>
      <c r="BL33" s="120">
        <f>IF(BL32&gt;0,(BL32/'1 Enterprises'!BL6),0)</f>
        <v>0</v>
      </c>
      <c r="BM33" s="120">
        <f>IF(BM32&gt;0,(BM32/'1 Enterprises'!BM6),0)</f>
        <v>0</v>
      </c>
      <c r="BN33" s="120">
        <f>IF(BN32&gt;0,(BN32/'1 Enterprises'!BN6),0)</f>
        <v>0</v>
      </c>
      <c r="BO33" s="120">
        <f>IF(BO32&gt;0,(BO32/'1 Enterprises'!BO6),0)</f>
        <v>0</v>
      </c>
      <c r="BP33" s="120">
        <f>IF(BP32&gt;0,(BP32/'1 Enterprises'!BP6),0)</f>
        <v>0</v>
      </c>
      <c r="BQ33" s="120">
        <f>IF(BQ32&gt;0,(BQ32/'1 Enterprises'!BQ6),0)</f>
        <v>0</v>
      </c>
      <c r="BR33" s="120">
        <f>IF(BR32&gt;0,(BR32/'1 Enterprises'!BR6),0)</f>
        <v>0</v>
      </c>
      <c r="BS33" s="120">
        <f>IF(BS32&gt;0,(BS32/'1 Enterprises'!BS6),0)</f>
        <v>0</v>
      </c>
      <c r="BT33" s="120">
        <f>IF(BT32&gt;0,(BT32/'1 Enterprises'!BT6),0)</f>
        <v>0</v>
      </c>
      <c r="BU33" s="120">
        <f>IF(BU32&gt;0,(BU32/'1 Enterprises'!BU6),0)</f>
        <v>0</v>
      </c>
      <c r="BV33" s="120">
        <f>IF(BV32&gt;0,(BV32/'1 Enterprises'!BV6),0)</f>
        <v>0</v>
      </c>
      <c r="BW33" s="120">
        <f>IF(BW32&gt;0,(BW32/'1 Enterprises'!BW6),0)</f>
        <v>0</v>
      </c>
      <c r="BX33" s="120">
        <f>IF(BX32&gt;0,(BX32/'1 Enterprises'!BX6),0)</f>
        <v>0</v>
      </c>
      <c r="BY33" s="120">
        <f>IF(BY32&gt;0,(BY32/'1 Enterprises'!BY6),0)</f>
        <v>0</v>
      </c>
      <c r="BZ33" s="120">
        <f>IF(BZ32&gt;0,(BZ32/'1 Enterprises'!BZ6),0)</f>
        <v>0</v>
      </c>
      <c r="CA33" s="120">
        <f>IF(CA32&gt;0,(CA32/'1 Enterprises'!CA6),0)</f>
        <v>0</v>
      </c>
      <c r="CB33" s="120">
        <f>IF(CB32&gt;0,(CB32/'1 Enterprises'!CB6),0)</f>
        <v>0</v>
      </c>
      <c r="CC33" s="120">
        <f>IF(CC32&gt;0,(CC32/'1 Enterprises'!CC6),0)</f>
        <v>0</v>
      </c>
      <c r="CD33" s="120">
        <f>IF(CD32&gt;0,(CD32/'1 Enterprises'!CD6),0)</f>
        <v>0</v>
      </c>
      <c r="CE33" s="120">
        <f>IF(CE32&gt;0,(CE32/'1 Enterprises'!CE6),0)</f>
        <v>0</v>
      </c>
      <c r="CF33" s="120">
        <f>IF(CF32&gt;0,(CF32/'1 Enterprises'!CF6),0)</f>
        <v>0</v>
      </c>
      <c r="CG33" s="120">
        <f>IF(CG32&gt;0,(CG32/'1 Enterprises'!CG6),0)</f>
        <v>0</v>
      </c>
      <c r="CH33" s="120">
        <f>IF(CH32&gt;0,(CH32/'1 Enterprises'!CH6),0)</f>
        <v>0</v>
      </c>
      <c r="CI33" s="120">
        <f>IF(CI32&gt;0,(CI32/'1 Enterprises'!CI6),0)</f>
        <v>0</v>
      </c>
      <c r="CJ33" s="120">
        <f>IF(CJ32&gt;0,(CJ32/'1 Enterprises'!CJ6),0)</f>
        <v>0</v>
      </c>
      <c r="CK33" s="120">
        <f>IF(CK32&gt;0,(CK32/'1 Enterprises'!CK6),0)</f>
        <v>0</v>
      </c>
      <c r="CL33" s="120">
        <f>IF(CL32&gt;0,(CL32/'1 Enterprises'!CL6),0)</f>
        <v>0</v>
      </c>
      <c r="CM33" s="120">
        <f>IF(CM32&gt;0,(CM32/'1 Enterprises'!CM6),0)</f>
        <v>0</v>
      </c>
      <c r="CN33" s="120">
        <f>IF(CN32&gt;0,(CN32/'1 Enterprises'!CN6),0)</f>
        <v>0</v>
      </c>
      <c r="CO33" s="120">
        <f>IF(CO32&gt;0,(CO32/'1 Enterprises'!CO6),0)</f>
        <v>0</v>
      </c>
      <c r="CP33" s="120">
        <f>IF(CP32&gt;0,(CP32/'1 Enterprises'!CP6),0)</f>
        <v>0</v>
      </c>
      <c r="CQ33" s="120">
        <f>IF(CQ32&gt;0,(CQ32/'1 Enterprises'!CQ6),0)</f>
        <v>0</v>
      </c>
      <c r="CR33" s="120">
        <f>IF(CR32&gt;0,(CR32/'1 Enterprises'!CR6),0)</f>
        <v>0</v>
      </c>
      <c r="CS33" s="120">
        <f>IF(CS32&gt;0,(CS32/'1 Enterprises'!CS6),0)</f>
        <v>0</v>
      </c>
      <c r="CT33" s="120">
        <f>IF(CT32&gt;0,(CT32/'1 Enterprises'!CT6),0)</f>
        <v>0</v>
      </c>
      <c r="CU33" s="120">
        <f>IF(CU32&gt;0,(CU32/'1 Enterprises'!CU6),0)</f>
        <v>0</v>
      </c>
      <c r="CV33" s="120">
        <f>IF(CV32&gt;0,(CV32/'1 Enterprises'!CV6),0)</f>
        <v>0</v>
      </c>
      <c r="CW33" s="120">
        <f>IF(CW32&gt;0,(CW32/'1 Enterprises'!CW6),0)</f>
        <v>0</v>
      </c>
      <c r="CX33" s="120">
        <f>IF(CX32&gt;0,(CX32/'1 Enterprises'!CX6),0)</f>
        <v>0</v>
      </c>
      <c r="CY33" s="120">
        <f>IF(CY32&gt;0,(CY32/'1 Enterprises'!CY6),0)</f>
        <v>0</v>
      </c>
    </row>
    <row r="34" spans="1:103" s="133" customFormat="1" ht="15">
      <c r="A34" s="30"/>
      <c r="B34" s="258" t="s">
        <v>627</v>
      </c>
      <c r="C34" s="254"/>
      <c r="D34" s="254">
        <f>IF(D33&gt;0,(D8*'1 Enterprises'!D$15/'9 COP Summary'!D$33),0)</f>
        <v>0</v>
      </c>
      <c r="E34" s="254">
        <f>IF(E33&gt;0,(E8*'1 Enterprises'!E$15/'9 COP Summary'!E$33),0)</f>
        <v>0</v>
      </c>
      <c r="F34" s="254">
        <f>IF(F33&gt;0,(F8*'1 Enterprises'!F$15/'9 COP Summary'!F$33),0)</f>
        <v>0</v>
      </c>
      <c r="G34" s="254">
        <f>IF(G33&gt;0,(G8*'1 Enterprises'!G$15/'9 COP Summary'!G$33),0)</f>
        <v>0</v>
      </c>
      <c r="H34" s="254">
        <f>IF(H33&gt;0,(H8*'1 Enterprises'!H$15/'9 COP Summary'!H$33),0)</f>
        <v>0</v>
      </c>
      <c r="I34" s="254">
        <f>IF(I33&gt;0,(I8*'1 Enterprises'!I$15/'9 COP Summary'!I$33),0)</f>
        <v>0</v>
      </c>
      <c r="J34" s="254">
        <f>IF(J33&gt;0,(J8*'1 Enterprises'!J$15/'9 COP Summary'!J$33),0)</f>
        <v>0</v>
      </c>
      <c r="K34" s="254">
        <f>IF(K33&gt;0,(K8*'1 Enterprises'!K$15/'9 COP Summary'!K$33),0)</f>
        <v>0</v>
      </c>
      <c r="L34" s="254">
        <f>IF(L33&gt;0,(L8*'1 Enterprises'!L$15/'9 COP Summary'!L$33),0)</f>
        <v>0</v>
      </c>
      <c r="M34" s="254">
        <f>IF(M33&gt;0,(M8*'1 Enterprises'!M$15/'9 COP Summary'!M$33),0)</f>
        <v>0</v>
      </c>
      <c r="N34" s="254">
        <f>IF(N33&gt;0,(N8*'1 Enterprises'!N$15/'9 COP Summary'!N$33),0)</f>
        <v>0</v>
      </c>
      <c r="O34" s="254">
        <f>IF(O33&gt;0,(O8*'1 Enterprises'!O$15/'9 COP Summary'!O$33),0)</f>
        <v>0</v>
      </c>
      <c r="P34" s="254">
        <f>IF(P33&gt;0,(P8*'1 Enterprises'!P$15/'9 COP Summary'!P$33),0)</f>
        <v>0</v>
      </c>
      <c r="Q34" s="254">
        <f>IF(Q33&gt;0,(Q8*'1 Enterprises'!Q$15/'9 COP Summary'!Q$33),0)</f>
        <v>0</v>
      </c>
      <c r="R34" s="254">
        <f>IF(R33&gt;0,(R8*'1 Enterprises'!R$15/'9 COP Summary'!R$33),0)</f>
        <v>0</v>
      </c>
      <c r="S34" s="254">
        <f>IF(S33&gt;0,(S8*'1 Enterprises'!S$15/'9 COP Summary'!S$33),0)</f>
        <v>0</v>
      </c>
      <c r="T34" s="254">
        <f>IF(T33&gt;0,(T8*'1 Enterprises'!T$15/'9 COP Summary'!T$33),0)</f>
        <v>0</v>
      </c>
      <c r="U34" s="254">
        <f>IF(U33&gt;0,(U8*'1 Enterprises'!U$15/'9 COP Summary'!U$33),0)</f>
        <v>0</v>
      </c>
      <c r="V34" s="254">
        <f>IF(V33&gt;0,(V8*'1 Enterprises'!V$15/'9 COP Summary'!V$33),0)</f>
        <v>0</v>
      </c>
      <c r="W34" s="254">
        <f>IF(W33&gt;0,(W8*'1 Enterprises'!W$15/'9 COP Summary'!W$33),0)</f>
        <v>0</v>
      </c>
      <c r="X34" s="254">
        <f>IF(X33&gt;0,(X8*'1 Enterprises'!X$15/'9 COP Summary'!X$33),0)</f>
        <v>0</v>
      </c>
      <c r="Y34" s="254">
        <f>IF(Y33&gt;0,(Y8*'1 Enterprises'!Y$15/'9 COP Summary'!Y$33),0)</f>
        <v>0</v>
      </c>
      <c r="Z34" s="254">
        <f>IF(Z33&gt;0,(Z8*'1 Enterprises'!Z$15/'9 COP Summary'!Z$33),0)</f>
        <v>0</v>
      </c>
      <c r="AA34" s="254">
        <f>IF(AA33&gt;0,(AA8*'1 Enterprises'!AA$15/'9 COP Summary'!AA$33),0)</f>
        <v>0</v>
      </c>
      <c r="AB34" s="254">
        <f>IF(AB33&gt;0,(AB8*'1 Enterprises'!AB$15/'9 COP Summary'!AB$33),0)</f>
        <v>0</v>
      </c>
      <c r="AC34" s="254">
        <f>IF(AC33&gt;0,(AC8*'1 Enterprises'!AC$15/'9 COP Summary'!AC$33),0)</f>
        <v>0</v>
      </c>
      <c r="AD34" s="254">
        <f>IF(AD33&gt;0,(AD8*'1 Enterprises'!AD$15/'9 COP Summary'!AD$33),0)</f>
        <v>0</v>
      </c>
      <c r="AE34" s="254">
        <f>IF(AE33&gt;0,(AE8*'1 Enterprises'!AE$15/'9 COP Summary'!AE$33),0)</f>
        <v>0</v>
      </c>
      <c r="AF34" s="254">
        <f>IF(AF33&gt;0,(AF8*'1 Enterprises'!AF$15/'9 COP Summary'!AF$33),0)</f>
        <v>0</v>
      </c>
      <c r="AG34" s="254">
        <f>IF(AG33&gt;0,(AG8*'1 Enterprises'!AG$15/'9 COP Summary'!AG$33),0)</f>
        <v>0</v>
      </c>
      <c r="AH34" s="254">
        <f>IF(AH33&gt;0,(AH8*'1 Enterprises'!AH$15/'9 COP Summary'!AH$33),0)</f>
        <v>0</v>
      </c>
      <c r="AI34" s="254">
        <f>IF(AI33&gt;0,(AI8*'1 Enterprises'!AI$15/'9 COP Summary'!AI$33),0)</f>
        <v>0</v>
      </c>
      <c r="AJ34" s="254">
        <f>IF(AJ33&gt;0,(AJ8*'1 Enterprises'!AJ$15/'9 COP Summary'!AJ$33),0)</f>
        <v>0</v>
      </c>
      <c r="AK34" s="254">
        <f>IF(AK33&gt;0,(AK8*'1 Enterprises'!AK$15/'9 COP Summary'!AK$33),0)</f>
        <v>0</v>
      </c>
      <c r="AL34" s="254">
        <f>IF(AL33&gt;0,(AL8*'1 Enterprises'!AL$15/'9 COP Summary'!AL$33),0)</f>
        <v>0</v>
      </c>
      <c r="AM34" s="254">
        <f>IF(AM33&gt;0,(AM8*'1 Enterprises'!AM$15/'9 COP Summary'!AM$33),0)</f>
        <v>0</v>
      </c>
      <c r="AN34" s="254">
        <f>IF(AN33&gt;0,(AN8*'1 Enterprises'!AN$15/'9 COP Summary'!AN$33),0)</f>
        <v>0</v>
      </c>
      <c r="AO34" s="254">
        <f>IF(AO33&gt;0,(AO8*'1 Enterprises'!AO$15/'9 COP Summary'!AO$33),0)</f>
        <v>0</v>
      </c>
      <c r="AP34" s="254">
        <f>IF(AP33&gt;0,(AP8*'1 Enterprises'!AP$15/'9 COP Summary'!AP$33),0)</f>
        <v>0</v>
      </c>
      <c r="AQ34" s="254">
        <f>IF(AQ33&gt;0,(AQ8*'1 Enterprises'!AQ$15/'9 COP Summary'!AQ$33),0)</f>
        <v>0</v>
      </c>
      <c r="AR34" s="254">
        <f>IF(AR33&gt;0,(AR8*'1 Enterprises'!AR$15/'9 COP Summary'!AR$33),0)</f>
        <v>0</v>
      </c>
      <c r="AS34" s="254">
        <f>IF(AS33&gt;0,(AS8*'1 Enterprises'!AS$15/'9 COP Summary'!AS$33),0)</f>
        <v>0</v>
      </c>
      <c r="AT34" s="254">
        <f>IF(AT33&gt;0,(AT8*'1 Enterprises'!AT$15/'9 COP Summary'!AT$33),0)</f>
        <v>0</v>
      </c>
      <c r="AU34" s="254">
        <f>IF(AU33&gt;0,(AU8*'1 Enterprises'!AU$15/'9 COP Summary'!AU$33),0)</f>
        <v>0</v>
      </c>
      <c r="AV34" s="254">
        <f>IF(AV33&gt;0,(AV8*'1 Enterprises'!AV$15/'9 COP Summary'!AV$33),0)</f>
        <v>0</v>
      </c>
      <c r="AW34" s="254">
        <f>IF(AW33&gt;0,(AW8*'1 Enterprises'!AW$15/'9 COP Summary'!AW$33),0)</f>
        <v>0</v>
      </c>
      <c r="AX34" s="254">
        <f>IF(AX33&gt;0,(AX8*'1 Enterprises'!AX$15/'9 COP Summary'!AX$33),0)</f>
        <v>0</v>
      </c>
      <c r="AY34" s="254">
        <f>IF(AY33&gt;0,(AY8*'1 Enterprises'!AY$15/'9 COP Summary'!AY$33),0)</f>
        <v>0</v>
      </c>
      <c r="AZ34" s="254">
        <f>IF(AZ33&gt;0,(AZ8*'1 Enterprises'!AZ$15/'9 COP Summary'!AZ$33),0)</f>
        <v>0</v>
      </c>
      <c r="BA34" s="254">
        <f>IF(BA33&gt;0,(BA8*'1 Enterprises'!BA$15/'9 COP Summary'!BA$33),0)</f>
        <v>0</v>
      </c>
      <c r="BB34" s="254">
        <f>IF(BB33&gt;0,(BB8*'1 Enterprises'!BB$15/'9 COP Summary'!BB$33),0)</f>
        <v>0</v>
      </c>
      <c r="BC34" s="254">
        <f>IF(BC33&gt;0,(BC8*'1 Enterprises'!BC$15/'9 COP Summary'!BC$33),0)</f>
        <v>0</v>
      </c>
      <c r="BD34" s="254">
        <f>IF(BD33&gt;0,(BD8*'1 Enterprises'!BD$15/'9 COP Summary'!BD$33),0)</f>
        <v>0</v>
      </c>
      <c r="BE34" s="254">
        <f>IF(BE33&gt;0,(BE8*'1 Enterprises'!BE$15/'9 COP Summary'!BE$33),0)</f>
        <v>0</v>
      </c>
      <c r="BF34" s="254">
        <f>IF(BF33&gt;0,(BF8*'1 Enterprises'!BF$15/'9 COP Summary'!BF$33),0)</f>
        <v>0</v>
      </c>
      <c r="BG34" s="254">
        <f>IF(BG33&gt;0,(BG8*'1 Enterprises'!BG$15/'9 COP Summary'!BG$33),0)</f>
        <v>0</v>
      </c>
      <c r="BH34" s="254">
        <f>IF(BH33&gt;0,(BH8*'1 Enterprises'!BH$15/'9 COP Summary'!BH$33),0)</f>
        <v>0</v>
      </c>
      <c r="BI34" s="254">
        <f>IF(BI33&gt;0,(BI8*'1 Enterprises'!BI$15/'9 COP Summary'!BI$33),0)</f>
        <v>0</v>
      </c>
      <c r="BJ34" s="254">
        <f>IF(BJ33&gt;0,(BJ8*'1 Enterprises'!BJ$15/'9 COP Summary'!BJ$33),0)</f>
        <v>0</v>
      </c>
      <c r="BK34" s="254">
        <f>IF(BK33&gt;0,(BK8*'1 Enterprises'!BK$15/'9 COP Summary'!BK$33),0)</f>
        <v>0</v>
      </c>
      <c r="BL34" s="254">
        <f>IF(BL33&gt;0,(BL8*'1 Enterprises'!BL$15/'9 COP Summary'!BL$33),0)</f>
        <v>0</v>
      </c>
      <c r="BM34" s="254">
        <f>IF(BM33&gt;0,(BM8*'1 Enterprises'!BM$15/'9 COP Summary'!BM$33),0)</f>
        <v>0</v>
      </c>
      <c r="BN34" s="254">
        <f>IF(BN33&gt;0,(BN8*'1 Enterprises'!BN$15/'9 COP Summary'!BN$33),0)</f>
        <v>0</v>
      </c>
      <c r="BO34" s="254">
        <f>IF(BO33&gt;0,(BO8*'1 Enterprises'!BO$15/'9 COP Summary'!BO$33),0)</f>
        <v>0</v>
      </c>
      <c r="BP34" s="254">
        <f>IF(BP33&gt;0,(BP8*'1 Enterprises'!BP$15/'9 COP Summary'!BP$33),0)</f>
        <v>0</v>
      </c>
      <c r="BQ34" s="254">
        <f>IF(BQ33&gt;0,(BQ8*'1 Enterprises'!BQ$15/'9 COP Summary'!BQ$33),0)</f>
        <v>0</v>
      </c>
      <c r="BR34" s="254">
        <f>IF(BR33&gt;0,(BR8*'1 Enterprises'!BR$15/'9 COP Summary'!BR$33),0)</f>
        <v>0</v>
      </c>
      <c r="BS34" s="254">
        <f>IF(BS33&gt;0,(BS8*'1 Enterprises'!BS$15/'9 COP Summary'!BS$33),0)</f>
        <v>0</v>
      </c>
      <c r="BT34" s="254">
        <f>IF(BT33&gt;0,(BT8*'1 Enterprises'!BT$15/'9 COP Summary'!BT$33),0)</f>
        <v>0</v>
      </c>
      <c r="BU34" s="254">
        <f>IF(BU33&gt;0,(BU8*'1 Enterprises'!BU$15/'9 COP Summary'!BU$33),0)</f>
        <v>0</v>
      </c>
      <c r="BV34" s="254">
        <f>IF(BV33&gt;0,(BV8*'1 Enterprises'!BV$15/'9 COP Summary'!BV$33),0)</f>
        <v>0</v>
      </c>
      <c r="BW34" s="254">
        <f>IF(BW33&gt;0,(BW8*'1 Enterprises'!BW$15/'9 COP Summary'!BW$33),0)</f>
        <v>0</v>
      </c>
      <c r="BX34" s="254">
        <f>IF(BX33&gt;0,(BX8*'1 Enterprises'!BX$15/'9 COP Summary'!BX$33),0)</f>
        <v>0</v>
      </c>
      <c r="BY34" s="254">
        <f>IF(BY33&gt;0,(BY8*'1 Enterprises'!BY$15/'9 COP Summary'!BY$33),0)</f>
        <v>0</v>
      </c>
      <c r="BZ34" s="254">
        <f>IF(BZ33&gt;0,(BZ8*'1 Enterprises'!BZ$15/'9 COP Summary'!BZ$33),0)</f>
        <v>0</v>
      </c>
      <c r="CA34" s="254">
        <f>IF(CA33&gt;0,(CA8*'1 Enterprises'!CA$15/'9 COP Summary'!CA$33),0)</f>
        <v>0</v>
      </c>
      <c r="CB34" s="254">
        <f>IF(CB33&gt;0,(CB8*'1 Enterprises'!CB$15/'9 COP Summary'!CB$33),0)</f>
        <v>0</v>
      </c>
      <c r="CC34" s="254">
        <f>IF(CC33&gt;0,(CC8*'1 Enterprises'!CC$15/'9 COP Summary'!CC$33),0)</f>
        <v>0</v>
      </c>
      <c r="CD34" s="254">
        <f>IF(CD33&gt;0,(CD8*'1 Enterprises'!CD$15/'9 COP Summary'!CD$33),0)</f>
        <v>0</v>
      </c>
      <c r="CE34" s="254">
        <f>IF(CE33&gt;0,(CE8*'1 Enterprises'!CE$15/'9 COP Summary'!CE$33),0)</f>
        <v>0</v>
      </c>
      <c r="CF34" s="254">
        <f>IF(CF33&gt;0,(CF8*'1 Enterprises'!CF$15/'9 COP Summary'!CF$33),0)</f>
        <v>0</v>
      </c>
      <c r="CG34" s="254">
        <f>IF(CG33&gt;0,(CG8*'1 Enterprises'!CG$15/'9 COP Summary'!CG$33),0)</f>
        <v>0</v>
      </c>
      <c r="CH34" s="254">
        <f>IF(CH33&gt;0,(CH8*'1 Enterprises'!CH$15/'9 COP Summary'!CH$33),0)</f>
        <v>0</v>
      </c>
      <c r="CI34" s="254">
        <f>IF(CI33&gt;0,(CI8*'1 Enterprises'!CI$15/'9 COP Summary'!CI$33),0)</f>
        <v>0</v>
      </c>
      <c r="CJ34" s="254">
        <f>IF(CJ33&gt;0,(CJ8*'1 Enterprises'!CJ$15/'9 COP Summary'!CJ$33),0)</f>
        <v>0</v>
      </c>
      <c r="CK34" s="254">
        <f>IF(CK33&gt;0,(CK8*'1 Enterprises'!CK$15/'9 COP Summary'!CK$33),0)</f>
        <v>0</v>
      </c>
      <c r="CL34" s="254">
        <f>IF(CL33&gt;0,(CL8*'1 Enterprises'!CL$15/'9 COP Summary'!CL$33),0)</f>
        <v>0</v>
      </c>
      <c r="CM34" s="254">
        <f>IF(CM33&gt;0,(CM8*'1 Enterprises'!CM$15/'9 COP Summary'!CM$33),0)</f>
        <v>0</v>
      </c>
      <c r="CN34" s="254">
        <f>IF(CN33&gt;0,(CN8*'1 Enterprises'!CN$15/'9 COP Summary'!CN$33),0)</f>
        <v>0</v>
      </c>
      <c r="CO34" s="254">
        <f>IF(CO33&gt;0,(CO8*'1 Enterprises'!CO$15/'9 COP Summary'!CO$33),0)</f>
        <v>0</v>
      </c>
      <c r="CP34" s="254">
        <f>IF(CP33&gt;0,(CP8*'1 Enterprises'!CP$15/'9 COP Summary'!CP$33),0)</f>
        <v>0</v>
      </c>
      <c r="CQ34" s="254">
        <f>IF(CQ33&gt;0,(CQ8*'1 Enterprises'!CQ$15/'9 COP Summary'!CQ$33),0)</f>
        <v>0</v>
      </c>
      <c r="CR34" s="254">
        <f>IF(CR33&gt;0,(CR8*'1 Enterprises'!CR$15/'9 COP Summary'!CR$33),0)</f>
        <v>0</v>
      </c>
      <c r="CS34" s="254">
        <f>IF(CS33&gt;0,(CS8*'1 Enterprises'!CS$15/'9 COP Summary'!CS$33),0)</f>
        <v>0</v>
      </c>
      <c r="CT34" s="254">
        <f>IF(CT33&gt;0,(CT8*'1 Enterprises'!CT$15/'9 COP Summary'!CT$33),0)</f>
        <v>0</v>
      </c>
      <c r="CU34" s="254">
        <f>IF(CU33&gt;0,(CU8*'1 Enterprises'!CU$15/'9 COP Summary'!CU$33),0)</f>
        <v>0</v>
      </c>
      <c r="CV34" s="254">
        <f>IF(CV33&gt;0,(CV8*'1 Enterprises'!CV$15/'9 COP Summary'!CV$33),0)</f>
        <v>0</v>
      </c>
      <c r="CW34" s="254">
        <f>IF(CW33&gt;0,(CW8*'1 Enterprises'!CW$15/'9 COP Summary'!CW$33),0)</f>
        <v>0</v>
      </c>
      <c r="CX34" s="254">
        <f>IF(CX33&gt;0,(CX8*'1 Enterprises'!CX$15/'9 COP Summary'!CX$33),0)</f>
        <v>0</v>
      </c>
      <c r="CY34" s="254">
        <f>IF(CY33&gt;0,(CY8*'1 Enterprises'!CY$15/'9 COP Summary'!CY$33),0)</f>
        <v>0</v>
      </c>
    </row>
    <row r="35" spans="1:103" s="133" customFormat="1" ht="15">
      <c r="A35" s="30"/>
      <c r="B35" s="258" t="s">
        <v>623</v>
      </c>
      <c r="C35" s="254"/>
      <c r="D35" s="254">
        <f>IF(D33&gt;0,(D14*'1 Enterprises'!D$15/'9 COP Summary'!D$33),0)</f>
        <v>0</v>
      </c>
      <c r="E35" s="254">
        <f>IF(E33&gt;0,(E14*'1 Enterprises'!E$15/'9 COP Summary'!E$33),0)</f>
        <v>0</v>
      </c>
      <c r="F35" s="254">
        <f>IF(F33&gt;0,(F14*'1 Enterprises'!F$15/'9 COP Summary'!F$33),0)</f>
        <v>0</v>
      </c>
      <c r="G35" s="254">
        <f>IF(G33&gt;0,(G14*'1 Enterprises'!G$15/'9 COP Summary'!G$33),0)</f>
        <v>0</v>
      </c>
      <c r="H35" s="254">
        <f>IF(H33&gt;0,(H14*'1 Enterprises'!H$15/'9 COP Summary'!H$33),0)</f>
        <v>0</v>
      </c>
      <c r="I35" s="254">
        <f>IF(I33&gt;0,(I14*'1 Enterprises'!I$15/'9 COP Summary'!I$33),0)</f>
        <v>0</v>
      </c>
      <c r="J35" s="254">
        <f>IF(J33&gt;0,(J14*'1 Enterprises'!J$15/'9 COP Summary'!J$33),0)</f>
        <v>0</v>
      </c>
      <c r="K35" s="254">
        <f>IF(K33&gt;0,(K14*'1 Enterprises'!K$15/'9 COP Summary'!K$33),0)</f>
        <v>0</v>
      </c>
      <c r="L35" s="254">
        <f>IF(L33&gt;0,(L14*'1 Enterprises'!L$15/'9 COP Summary'!L$33),0)</f>
        <v>0</v>
      </c>
      <c r="M35" s="254">
        <f>IF(M33&gt;0,(M14*'1 Enterprises'!M$15/'9 COP Summary'!M$33),0)</f>
        <v>0</v>
      </c>
      <c r="N35" s="254">
        <f>IF(N33&gt;0,(N14*'1 Enterprises'!N$15/'9 COP Summary'!N$33),0)</f>
        <v>0</v>
      </c>
      <c r="O35" s="254">
        <f>IF(O33&gt;0,(O14*'1 Enterprises'!O$15/'9 COP Summary'!O$33),0)</f>
        <v>0</v>
      </c>
      <c r="P35" s="254">
        <f>IF(P33&gt;0,(P14*'1 Enterprises'!P$15/'9 COP Summary'!P$33),0)</f>
        <v>0</v>
      </c>
      <c r="Q35" s="254">
        <f>IF(Q33&gt;0,(Q14*'1 Enterprises'!Q$15/'9 COP Summary'!Q$33),0)</f>
        <v>0</v>
      </c>
      <c r="R35" s="254">
        <f>IF(R33&gt;0,(R14*'1 Enterprises'!R$15/'9 COP Summary'!R$33),0)</f>
        <v>0</v>
      </c>
      <c r="S35" s="254">
        <f>IF(S33&gt;0,(S14*'1 Enterprises'!S$15/'9 COP Summary'!S$33),0)</f>
        <v>0</v>
      </c>
      <c r="T35" s="254">
        <f>IF(T33&gt;0,(T14*'1 Enterprises'!T$15/'9 COP Summary'!T$33),0)</f>
        <v>0</v>
      </c>
      <c r="U35" s="254">
        <f>IF(U33&gt;0,(U14*'1 Enterprises'!U$15/'9 COP Summary'!U$33),0)</f>
        <v>0</v>
      </c>
      <c r="V35" s="254">
        <f>IF(V33&gt;0,(V14*'1 Enterprises'!V$15/'9 COP Summary'!V$33),0)</f>
        <v>0</v>
      </c>
      <c r="W35" s="254">
        <f>IF(W33&gt;0,(W14*'1 Enterprises'!W$15/'9 COP Summary'!W$33),0)</f>
        <v>0</v>
      </c>
      <c r="X35" s="254">
        <f>IF(X33&gt;0,(X14*'1 Enterprises'!X$15/'9 COP Summary'!X$33),0)</f>
        <v>0</v>
      </c>
      <c r="Y35" s="254">
        <f>IF(Y33&gt;0,(Y14*'1 Enterprises'!Y$15/'9 COP Summary'!Y$33),0)</f>
        <v>0</v>
      </c>
      <c r="Z35" s="254">
        <f>IF(Z33&gt;0,(Z14*'1 Enterprises'!Z$15/'9 COP Summary'!Z$33),0)</f>
        <v>0</v>
      </c>
      <c r="AA35" s="254">
        <f>IF(AA33&gt;0,(AA14*'1 Enterprises'!AA$15/'9 COP Summary'!AA$33),0)</f>
        <v>0</v>
      </c>
      <c r="AB35" s="254">
        <f>IF(AB33&gt;0,(AB14*'1 Enterprises'!AB$15/'9 COP Summary'!AB$33),0)</f>
        <v>0</v>
      </c>
      <c r="AC35" s="254">
        <f>IF(AC33&gt;0,(AC14*'1 Enterprises'!AC$15/'9 COP Summary'!AC$33),0)</f>
        <v>0</v>
      </c>
      <c r="AD35" s="254">
        <f>IF(AD33&gt;0,(AD14*'1 Enterprises'!AD$15/'9 COP Summary'!AD$33),0)</f>
        <v>0</v>
      </c>
      <c r="AE35" s="254">
        <f>IF(AE33&gt;0,(AE14*'1 Enterprises'!AE$15/'9 COP Summary'!AE$33),0)</f>
        <v>0</v>
      </c>
      <c r="AF35" s="254">
        <f>IF(AF33&gt;0,(AF14*'1 Enterprises'!AF$15/'9 COP Summary'!AF$33),0)</f>
        <v>0</v>
      </c>
      <c r="AG35" s="254">
        <f>IF(AG33&gt;0,(AG14*'1 Enterprises'!AG$15/'9 COP Summary'!AG$33),0)</f>
        <v>0</v>
      </c>
      <c r="AH35" s="254">
        <f>IF(AH33&gt;0,(AH14*'1 Enterprises'!AH$15/'9 COP Summary'!AH$33),0)</f>
        <v>0</v>
      </c>
      <c r="AI35" s="254">
        <f>IF(AI33&gt;0,(AI14*'1 Enterprises'!AI$15/'9 COP Summary'!AI$33),0)</f>
        <v>0</v>
      </c>
      <c r="AJ35" s="254">
        <f>IF(AJ33&gt;0,(AJ14*'1 Enterprises'!AJ$15/'9 COP Summary'!AJ$33),0)</f>
        <v>0</v>
      </c>
      <c r="AK35" s="254">
        <f>IF(AK33&gt;0,(AK14*'1 Enterprises'!AK$15/'9 COP Summary'!AK$33),0)</f>
        <v>0</v>
      </c>
      <c r="AL35" s="254">
        <f>IF(AL33&gt;0,(AL14*'1 Enterprises'!AL$15/'9 COP Summary'!AL$33),0)</f>
        <v>0</v>
      </c>
      <c r="AM35" s="254">
        <f>IF(AM33&gt;0,(AM14*'1 Enterprises'!AM$15/'9 COP Summary'!AM$33),0)</f>
        <v>0</v>
      </c>
      <c r="AN35" s="254">
        <f>IF(AN33&gt;0,(AN14*'1 Enterprises'!AN$15/'9 COP Summary'!AN$33),0)</f>
        <v>0</v>
      </c>
      <c r="AO35" s="254">
        <f>IF(AO33&gt;0,(AO14*'1 Enterprises'!AO$15/'9 COP Summary'!AO$33),0)</f>
        <v>0</v>
      </c>
      <c r="AP35" s="254">
        <f>IF(AP33&gt;0,(AP14*'1 Enterprises'!AP$15/'9 COP Summary'!AP$33),0)</f>
        <v>0</v>
      </c>
      <c r="AQ35" s="254">
        <f>IF(AQ33&gt;0,(AQ14*'1 Enterprises'!AQ$15/'9 COP Summary'!AQ$33),0)</f>
        <v>0</v>
      </c>
      <c r="AR35" s="254">
        <f>IF(AR33&gt;0,(AR14*'1 Enterprises'!AR$15/'9 COP Summary'!AR$33),0)</f>
        <v>0</v>
      </c>
      <c r="AS35" s="254">
        <f>IF(AS33&gt;0,(AS14*'1 Enterprises'!AS$15/'9 COP Summary'!AS$33),0)</f>
        <v>0</v>
      </c>
      <c r="AT35" s="254">
        <f>IF(AT33&gt;0,(AT14*'1 Enterprises'!AT$15/'9 COP Summary'!AT$33),0)</f>
        <v>0</v>
      </c>
      <c r="AU35" s="254">
        <f>IF(AU33&gt;0,(AU14*'1 Enterprises'!AU$15/'9 COP Summary'!AU$33),0)</f>
        <v>0</v>
      </c>
      <c r="AV35" s="254">
        <f>IF(AV33&gt;0,(AV14*'1 Enterprises'!AV$15/'9 COP Summary'!AV$33),0)</f>
        <v>0</v>
      </c>
      <c r="AW35" s="254">
        <f>IF(AW33&gt;0,(AW14*'1 Enterprises'!AW$15/'9 COP Summary'!AW$33),0)</f>
        <v>0</v>
      </c>
      <c r="AX35" s="254">
        <f>IF(AX33&gt;0,(AX14*'1 Enterprises'!AX$15/'9 COP Summary'!AX$33),0)</f>
        <v>0</v>
      </c>
      <c r="AY35" s="254">
        <f>IF(AY33&gt;0,(AY14*'1 Enterprises'!AY$15/'9 COP Summary'!AY$33),0)</f>
        <v>0</v>
      </c>
      <c r="AZ35" s="254">
        <f>IF(AZ33&gt;0,(AZ14*'1 Enterprises'!AZ$15/'9 COP Summary'!AZ$33),0)</f>
        <v>0</v>
      </c>
      <c r="BA35" s="254">
        <f>IF(BA33&gt;0,(BA14*'1 Enterprises'!BA$15/'9 COP Summary'!BA$33),0)</f>
        <v>0</v>
      </c>
      <c r="BB35" s="254">
        <f>IF(BB33&gt;0,(BB14*'1 Enterprises'!BB$15/'9 COP Summary'!BB$33),0)</f>
        <v>0</v>
      </c>
      <c r="BC35" s="254">
        <f>IF(BC33&gt;0,(BC14*'1 Enterprises'!BC$15/'9 COP Summary'!BC$33),0)</f>
        <v>0</v>
      </c>
      <c r="BD35" s="254">
        <f>IF(BD33&gt;0,(BD14*'1 Enterprises'!BD$15/'9 COP Summary'!BD$33),0)</f>
        <v>0</v>
      </c>
      <c r="BE35" s="254">
        <f>IF(BE33&gt;0,(BE14*'1 Enterprises'!BE$15/'9 COP Summary'!BE$33),0)</f>
        <v>0</v>
      </c>
      <c r="BF35" s="254">
        <f>IF(BF33&gt;0,(BF14*'1 Enterprises'!BF$15/'9 COP Summary'!BF$33),0)</f>
        <v>0</v>
      </c>
      <c r="BG35" s="254">
        <f>IF(BG33&gt;0,(BG14*'1 Enterprises'!BG$15/'9 COP Summary'!BG$33),0)</f>
        <v>0</v>
      </c>
      <c r="BH35" s="254">
        <f>IF(BH33&gt;0,(BH14*'1 Enterprises'!BH$15/'9 COP Summary'!BH$33),0)</f>
        <v>0</v>
      </c>
      <c r="BI35" s="254">
        <f>IF(BI33&gt;0,(BI14*'1 Enterprises'!BI$15/'9 COP Summary'!BI$33),0)</f>
        <v>0</v>
      </c>
      <c r="BJ35" s="254">
        <f>IF(BJ33&gt;0,(BJ14*'1 Enterprises'!BJ$15/'9 COP Summary'!BJ$33),0)</f>
        <v>0</v>
      </c>
      <c r="BK35" s="254">
        <f>IF(BK33&gt;0,(BK14*'1 Enterprises'!BK$15/'9 COP Summary'!BK$33),0)</f>
        <v>0</v>
      </c>
      <c r="BL35" s="254">
        <f>IF(BL33&gt;0,(BL14*'1 Enterprises'!BL$15/'9 COP Summary'!BL$33),0)</f>
        <v>0</v>
      </c>
      <c r="BM35" s="254">
        <f>IF(BM33&gt;0,(BM14*'1 Enterprises'!BM$15/'9 COP Summary'!BM$33),0)</f>
        <v>0</v>
      </c>
      <c r="BN35" s="254">
        <f>IF(BN33&gt;0,(BN14*'1 Enterprises'!BN$15/'9 COP Summary'!BN$33),0)</f>
        <v>0</v>
      </c>
      <c r="BO35" s="254">
        <f>IF(BO33&gt;0,(BO14*'1 Enterprises'!BO$15/'9 COP Summary'!BO$33),0)</f>
        <v>0</v>
      </c>
      <c r="BP35" s="254">
        <f>IF(BP33&gt;0,(BP14*'1 Enterprises'!BP$15/'9 COP Summary'!BP$33),0)</f>
        <v>0</v>
      </c>
      <c r="BQ35" s="254">
        <f>IF(BQ33&gt;0,(BQ14*'1 Enterprises'!BQ$15/'9 COP Summary'!BQ$33),0)</f>
        <v>0</v>
      </c>
      <c r="BR35" s="254">
        <f>IF(BR33&gt;0,(BR14*'1 Enterprises'!BR$15/'9 COP Summary'!BR$33),0)</f>
        <v>0</v>
      </c>
      <c r="BS35" s="254">
        <f>IF(BS33&gt;0,(BS14*'1 Enterprises'!BS$15/'9 COP Summary'!BS$33),0)</f>
        <v>0</v>
      </c>
      <c r="BT35" s="254">
        <f>IF(BT33&gt;0,(BT14*'1 Enterprises'!BT$15/'9 COP Summary'!BT$33),0)</f>
        <v>0</v>
      </c>
      <c r="BU35" s="254">
        <f>IF(BU33&gt;0,(BU14*'1 Enterprises'!BU$15/'9 COP Summary'!BU$33),0)</f>
        <v>0</v>
      </c>
      <c r="BV35" s="254">
        <f>IF(BV33&gt;0,(BV14*'1 Enterprises'!BV$15/'9 COP Summary'!BV$33),0)</f>
        <v>0</v>
      </c>
      <c r="BW35" s="254">
        <f>IF(BW33&gt;0,(BW14*'1 Enterprises'!BW$15/'9 COP Summary'!BW$33),0)</f>
        <v>0</v>
      </c>
      <c r="BX35" s="254">
        <f>IF(BX33&gt;0,(BX14*'1 Enterprises'!BX$15/'9 COP Summary'!BX$33),0)</f>
        <v>0</v>
      </c>
      <c r="BY35" s="254">
        <f>IF(BY33&gt;0,(BY14*'1 Enterprises'!BY$15/'9 COP Summary'!BY$33),0)</f>
        <v>0</v>
      </c>
      <c r="BZ35" s="254">
        <f>IF(BZ33&gt;0,(BZ14*'1 Enterprises'!BZ$15/'9 COP Summary'!BZ$33),0)</f>
        <v>0</v>
      </c>
      <c r="CA35" s="254">
        <f>IF(CA33&gt;0,(CA14*'1 Enterprises'!CA$15/'9 COP Summary'!CA$33),0)</f>
        <v>0</v>
      </c>
      <c r="CB35" s="254">
        <f>IF(CB33&gt;0,(CB14*'1 Enterprises'!CB$15/'9 COP Summary'!CB$33),0)</f>
        <v>0</v>
      </c>
      <c r="CC35" s="254">
        <f>IF(CC33&gt;0,(CC14*'1 Enterprises'!CC$15/'9 COP Summary'!CC$33),0)</f>
        <v>0</v>
      </c>
      <c r="CD35" s="254">
        <f>IF(CD33&gt;0,(CD14*'1 Enterprises'!CD$15/'9 COP Summary'!CD$33),0)</f>
        <v>0</v>
      </c>
      <c r="CE35" s="254">
        <f>IF(CE33&gt;0,(CE14*'1 Enterprises'!CE$15/'9 COP Summary'!CE$33),0)</f>
        <v>0</v>
      </c>
      <c r="CF35" s="254">
        <f>IF(CF33&gt;0,(CF14*'1 Enterprises'!CF$15/'9 COP Summary'!CF$33),0)</f>
        <v>0</v>
      </c>
      <c r="CG35" s="254">
        <f>IF(CG33&gt;0,(CG14*'1 Enterprises'!CG$15/'9 COP Summary'!CG$33),0)</f>
        <v>0</v>
      </c>
      <c r="CH35" s="254">
        <f>IF(CH33&gt;0,(CH14*'1 Enterprises'!CH$15/'9 COP Summary'!CH$33),0)</f>
        <v>0</v>
      </c>
      <c r="CI35" s="254">
        <f>IF(CI33&gt;0,(CI14*'1 Enterprises'!CI$15/'9 COP Summary'!CI$33),0)</f>
        <v>0</v>
      </c>
      <c r="CJ35" s="254">
        <f>IF(CJ33&gt;0,(CJ14*'1 Enterprises'!CJ$15/'9 COP Summary'!CJ$33),0)</f>
        <v>0</v>
      </c>
      <c r="CK35" s="254">
        <f>IF(CK33&gt;0,(CK14*'1 Enterprises'!CK$15/'9 COP Summary'!CK$33),0)</f>
        <v>0</v>
      </c>
      <c r="CL35" s="254">
        <f>IF(CL33&gt;0,(CL14*'1 Enterprises'!CL$15/'9 COP Summary'!CL$33),0)</f>
        <v>0</v>
      </c>
      <c r="CM35" s="254">
        <f>IF(CM33&gt;0,(CM14*'1 Enterprises'!CM$15/'9 COP Summary'!CM$33),0)</f>
        <v>0</v>
      </c>
      <c r="CN35" s="254">
        <f>IF(CN33&gt;0,(CN14*'1 Enterprises'!CN$15/'9 COP Summary'!CN$33),0)</f>
        <v>0</v>
      </c>
      <c r="CO35" s="254">
        <f>IF(CO33&gt;0,(CO14*'1 Enterprises'!CO$15/'9 COP Summary'!CO$33),0)</f>
        <v>0</v>
      </c>
      <c r="CP35" s="254">
        <f>IF(CP33&gt;0,(CP14*'1 Enterprises'!CP$15/'9 COP Summary'!CP$33),0)</f>
        <v>0</v>
      </c>
      <c r="CQ35" s="254">
        <f>IF(CQ33&gt;0,(CQ14*'1 Enterprises'!CQ$15/'9 COP Summary'!CQ$33),0)</f>
        <v>0</v>
      </c>
      <c r="CR35" s="254">
        <f>IF(CR33&gt;0,(CR14*'1 Enterprises'!CR$15/'9 COP Summary'!CR$33),0)</f>
        <v>0</v>
      </c>
      <c r="CS35" s="254">
        <f>IF(CS33&gt;0,(CS14*'1 Enterprises'!CS$15/'9 COP Summary'!CS$33),0)</f>
        <v>0</v>
      </c>
      <c r="CT35" s="254">
        <f>IF(CT33&gt;0,(CT14*'1 Enterprises'!CT$15/'9 COP Summary'!CT$33),0)</f>
        <v>0</v>
      </c>
      <c r="CU35" s="254">
        <f>IF(CU33&gt;0,(CU14*'1 Enterprises'!CU$15/'9 COP Summary'!CU$33),0)</f>
        <v>0</v>
      </c>
      <c r="CV35" s="254">
        <f>IF(CV33&gt;0,(CV14*'1 Enterprises'!CV$15/'9 COP Summary'!CV$33),0)</f>
        <v>0</v>
      </c>
      <c r="CW35" s="254">
        <f>IF(CW33&gt;0,(CW14*'1 Enterprises'!CW$15/'9 COP Summary'!CW$33),0)</f>
        <v>0</v>
      </c>
      <c r="CX35" s="254">
        <f>IF(CX33&gt;0,(CX14*'1 Enterprises'!CX$15/'9 COP Summary'!CX$33),0)</f>
        <v>0</v>
      </c>
      <c r="CY35" s="254">
        <f>IF(CY33&gt;0,(CY14*'1 Enterprises'!CY$15/'9 COP Summary'!CY$33),0)</f>
        <v>0</v>
      </c>
    </row>
    <row r="36" spans="1:103" s="133" customFormat="1" ht="15">
      <c r="A36" s="30"/>
      <c r="B36" s="258" t="s">
        <v>622</v>
      </c>
      <c r="C36" s="254"/>
      <c r="D36" s="254">
        <f>IF(D33&gt;0,(D20*'1 Enterprises'!D$15/'9 COP Summary'!D$33),0)</f>
        <v>0</v>
      </c>
      <c r="E36" s="254">
        <f>IF(E33&gt;0,(E20*'1 Enterprises'!E$15/'9 COP Summary'!E$33),0)</f>
        <v>0</v>
      </c>
      <c r="F36" s="254">
        <f>IF(F33&gt;0,(F20*'1 Enterprises'!F$15/'9 COP Summary'!F$33),0)</f>
        <v>0</v>
      </c>
      <c r="G36" s="254">
        <f>IF(G33&gt;0,(G20*'1 Enterprises'!G$15/'9 COP Summary'!G$33),0)</f>
        <v>0</v>
      </c>
      <c r="H36" s="254">
        <f>IF(H33&gt;0,(H20*'1 Enterprises'!H$15/'9 COP Summary'!H$33),0)</f>
        <v>0</v>
      </c>
      <c r="I36" s="254">
        <f>IF(I33&gt;0,(I20*'1 Enterprises'!I$15/'9 COP Summary'!I$33),0)</f>
        <v>0</v>
      </c>
      <c r="J36" s="254">
        <f>IF(J33&gt;0,(J20*'1 Enterprises'!J$15/'9 COP Summary'!J$33),0)</f>
        <v>0</v>
      </c>
      <c r="K36" s="254">
        <f>IF(K33&gt;0,(K20*'1 Enterprises'!K$15/'9 COP Summary'!K$33),0)</f>
        <v>0</v>
      </c>
      <c r="L36" s="254">
        <f>IF(L33&gt;0,(L20*'1 Enterprises'!L$15/'9 COP Summary'!L$33),0)</f>
        <v>0</v>
      </c>
      <c r="M36" s="254">
        <f>IF(M33&gt;0,(M20*'1 Enterprises'!M$15/'9 COP Summary'!M$33),0)</f>
        <v>0</v>
      </c>
      <c r="N36" s="254">
        <f>IF(N33&gt;0,(N20*'1 Enterprises'!N$15/'9 COP Summary'!N$33),0)</f>
        <v>0</v>
      </c>
      <c r="O36" s="254">
        <f>IF(O33&gt;0,(O20*'1 Enterprises'!O$15/'9 COP Summary'!O$33),0)</f>
        <v>0</v>
      </c>
      <c r="P36" s="254">
        <f>IF(P33&gt;0,(P20*'1 Enterprises'!P$15/'9 COP Summary'!P$33),0)</f>
        <v>0</v>
      </c>
      <c r="Q36" s="254">
        <f>IF(Q33&gt;0,(Q20*'1 Enterprises'!Q$15/'9 COP Summary'!Q$33),0)</f>
        <v>0</v>
      </c>
      <c r="R36" s="254">
        <f>IF(R33&gt;0,(R20*'1 Enterprises'!R$15/'9 COP Summary'!R$33),0)</f>
        <v>0</v>
      </c>
      <c r="S36" s="254">
        <f>IF(S33&gt;0,(S20*'1 Enterprises'!S$15/'9 COP Summary'!S$33),0)</f>
        <v>0</v>
      </c>
      <c r="T36" s="254">
        <f>IF(T33&gt;0,(T20*'1 Enterprises'!T$15/'9 COP Summary'!T$33),0)</f>
        <v>0</v>
      </c>
      <c r="U36" s="254">
        <f>IF(U33&gt;0,(U20*'1 Enterprises'!U$15/'9 COP Summary'!U$33),0)</f>
        <v>0</v>
      </c>
      <c r="V36" s="254">
        <f>IF(V33&gt;0,(V20*'1 Enterprises'!V$15/'9 COP Summary'!V$33),0)</f>
        <v>0</v>
      </c>
      <c r="W36" s="254">
        <f>IF(W33&gt;0,(W20*'1 Enterprises'!W$15/'9 COP Summary'!W$33),0)</f>
        <v>0</v>
      </c>
      <c r="X36" s="254">
        <f>IF(X33&gt;0,(X20*'1 Enterprises'!X$15/'9 COP Summary'!X$33),0)</f>
        <v>0</v>
      </c>
      <c r="Y36" s="254">
        <f>IF(Y33&gt;0,(Y20*'1 Enterprises'!Y$15/'9 COP Summary'!Y$33),0)</f>
        <v>0</v>
      </c>
      <c r="Z36" s="254">
        <f>IF(Z33&gt;0,(Z20*'1 Enterprises'!Z$15/'9 COP Summary'!Z$33),0)</f>
        <v>0</v>
      </c>
      <c r="AA36" s="254">
        <f>IF(AA33&gt;0,(AA20*'1 Enterprises'!AA$15/'9 COP Summary'!AA$33),0)</f>
        <v>0</v>
      </c>
      <c r="AB36" s="254">
        <f>IF(AB33&gt;0,(AB20*'1 Enterprises'!AB$15/'9 COP Summary'!AB$33),0)</f>
        <v>0</v>
      </c>
      <c r="AC36" s="254">
        <f>IF(AC33&gt;0,(AC20*'1 Enterprises'!AC$15/'9 COP Summary'!AC$33),0)</f>
        <v>0</v>
      </c>
      <c r="AD36" s="254">
        <f>IF(AD33&gt;0,(AD20*'1 Enterprises'!AD$15/'9 COP Summary'!AD$33),0)</f>
        <v>0</v>
      </c>
      <c r="AE36" s="254">
        <f>IF(AE33&gt;0,(AE20*'1 Enterprises'!AE$15/'9 COP Summary'!AE$33),0)</f>
        <v>0</v>
      </c>
      <c r="AF36" s="254">
        <f>IF(AF33&gt;0,(AF20*'1 Enterprises'!AF$15/'9 COP Summary'!AF$33),0)</f>
        <v>0</v>
      </c>
      <c r="AG36" s="254">
        <f>IF(AG33&gt;0,(AG20*'1 Enterprises'!AG$15/'9 COP Summary'!AG$33),0)</f>
        <v>0</v>
      </c>
      <c r="AH36" s="254">
        <f>IF(AH33&gt;0,(AH20*'1 Enterprises'!AH$15/'9 COP Summary'!AH$33),0)</f>
        <v>0</v>
      </c>
      <c r="AI36" s="254">
        <f>IF(AI33&gt;0,(AI20*'1 Enterprises'!AI$15/'9 COP Summary'!AI$33),0)</f>
        <v>0</v>
      </c>
      <c r="AJ36" s="254">
        <f>IF(AJ33&gt;0,(AJ20*'1 Enterprises'!AJ$15/'9 COP Summary'!AJ$33),0)</f>
        <v>0</v>
      </c>
      <c r="AK36" s="254">
        <f>IF(AK33&gt;0,(AK20*'1 Enterprises'!AK$15/'9 COP Summary'!AK$33),0)</f>
        <v>0</v>
      </c>
      <c r="AL36" s="254">
        <f>IF(AL33&gt;0,(AL20*'1 Enterprises'!AL$15/'9 COP Summary'!AL$33),0)</f>
        <v>0</v>
      </c>
      <c r="AM36" s="254">
        <f>IF(AM33&gt;0,(AM20*'1 Enterprises'!AM$15/'9 COP Summary'!AM$33),0)</f>
        <v>0</v>
      </c>
      <c r="AN36" s="254">
        <f>IF(AN33&gt;0,(AN20*'1 Enterprises'!AN$15/'9 COP Summary'!AN$33),0)</f>
        <v>0</v>
      </c>
      <c r="AO36" s="254">
        <f>IF(AO33&gt;0,(AO20*'1 Enterprises'!AO$15/'9 COP Summary'!AO$33),0)</f>
        <v>0</v>
      </c>
      <c r="AP36" s="254">
        <f>IF(AP33&gt;0,(AP20*'1 Enterprises'!AP$15/'9 COP Summary'!AP$33),0)</f>
        <v>0</v>
      </c>
      <c r="AQ36" s="254">
        <f>IF(AQ33&gt;0,(AQ20*'1 Enterprises'!AQ$15/'9 COP Summary'!AQ$33),0)</f>
        <v>0</v>
      </c>
      <c r="AR36" s="254">
        <f>IF(AR33&gt;0,(AR20*'1 Enterprises'!AR$15/'9 COP Summary'!AR$33),0)</f>
        <v>0</v>
      </c>
      <c r="AS36" s="254">
        <f>IF(AS33&gt;0,(AS20*'1 Enterprises'!AS$15/'9 COP Summary'!AS$33),0)</f>
        <v>0</v>
      </c>
      <c r="AT36" s="254">
        <f>IF(AT33&gt;0,(AT20*'1 Enterprises'!AT$15/'9 COP Summary'!AT$33),0)</f>
        <v>0</v>
      </c>
      <c r="AU36" s="254">
        <f>IF(AU33&gt;0,(AU20*'1 Enterprises'!AU$15/'9 COP Summary'!AU$33),0)</f>
        <v>0</v>
      </c>
      <c r="AV36" s="254">
        <f>IF(AV33&gt;0,(AV20*'1 Enterprises'!AV$15/'9 COP Summary'!AV$33),0)</f>
        <v>0</v>
      </c>
      <c r="AW36" s="254">
        <f>IF(AW33&gt;0,(AW20*'1 Enterprises'!AW$15/'9 COP Summary'!AW$33),0)</f>
        <v>0</v>
      </c>
      <c r="AX36" s="254">
        <f>IF(AX33&gt;0,(AX20*'1 Enterprises'!AX$15/'9 COP Summary'!AX$33),0)</f>
        <v>0</v>
      </c>
      <c r="AY36" s="254">
        <f>IF(AY33&gt;0,(AY20*'1 Enterprises'!AY$15/'9 COP Summary'!AY$33),0)</f>
        <v>0</v>
      </c>
      <c r="AZ36" s="254">
        <f>IF(AZ33&gt;0,(AZ20*'1 Enterprises'!AZ$15/'9 COP Summary'!AZ$33),0)</f>
        <v>0</v>
      </c>
      <c r="BA36" s="254">
        <f>IF(BA33&gt;0,(BA20*'1 Enterprises'!BA$15/'9 COP Summary'!BA$33),0)</f>
        <v>0</v>
      </c>
      <c r="BB36" s="254">
        <f>IF(BB33&gt;0,(BB20*'1 Enterprises'!BB$15/'9 COP Summary'!BB$33),0)</f>
        <v>0</v>
      </c>
      <c r="BC36" s="254">
        <f>IF(BC33&gt;0,(BC20*'1 Enterprises'!BC$15/'9 COP Summary'!BC$33),0)</f>
        <v>0</v>
      </c>
      <c r="BD36" s="254">
        <f>IF(BD33&gt;0,(BD20*'1 Enterprises'!BD$15/'9 COP Summary'!BD$33),0)</f>
        <v>0</v>
      </c>
      <c r="BE36" s="254">
        <f>IF(BE33&gt;0,(BE20*'1 Enterprises'!BE$15/'9 COP Summary'!BE$33),0)</f>
        <v>0</v>
      </c>
      <c r="BF36" s="254">
        <f>IF(BF33&gt;0,(BF20*'1 Enterprises'!BF$15/'9 COP Summary'!BF$33),0)</f>
        <v>0</v>
      </c>
      <c r="BG36" s="254">
        <f>IF(BG33&gt;0,(BG20*'1 Enterprises'!BG$15/'9 COP Summary'!BG$33),0)</f>
        <v>0</v>
      </c>
      <c r="BH36" s="254">
        <f>IF(BH33&gt;0,(BH20*'1 Enterprises'!BH$15/'9 COP Summary'!BH$33),0)</f>
        <v>0</v>
      </c>
      <c r="BI36" s="254">
        <f>IF(BI33&gt;0,(BI20*'1 Enterprises'!BI$15/'9 COP Summary'!BI$33),0)</f>
        <v>0</v>
      </c>
      <c r="BJ36" s="254">
        <f>IF(BJ33&gt;0,(BJ20*'1 Enterprises'!BJ$15/'9 COP Summary'!BJ$33),0)</f>
        <v>0</v>
      </c>
      <c r="BK36" s="254">
        <f>IF(BK33&gt;0,(BK20*'1 Enterprises'!BK$15/'9 COP Summary'!BK$33),0)</f>
        <v>0</v>
      </c>
      <c r="BL36" s="254">
        <f>IF(BL33&gt;0,(BL20*'1 Enterprises'!BL$15/'9 COP Summary'!BL$33),0)</f>
        <v>0</v>
      </c>
      <c r="BM36" s="254">
        <f>IF(BM33&gt;0,(BM20*'1 Enterprises'!BM$15/'9 COP Summary'!BM$33),0)</f>
        <v>0</v>
      </c>
      <c r="BN36" s="254">
        <f>IF(BN33&gt;0,(BN20*'1 Enterprises'!BN$15/'9 COP Summary'!BN$33),0)</f>
        <v>0</v>
      </c>
      <c r="BO36" s="254">
        <f>IF(BO33&gt;0,(BO20*'1 Enterprises'!BO$15/'9 COP Summary'!BO$33),0)</f>
        <v>0</v>
      </c>
      <c r="BP36" s="254">
        <f>IF(BP33&gt;0,(BP20*'1 Enterprises'!BP$15/'9 COP Summary'!BP$33),0)</f>
        <v>0</v>
      </c>
      <c r="BQ36" s="254">
        <f>IF(BQ33&gt;0,(BQ20*'1 Enterprises'!BQ$15/'9 COP Summary'!BQ$33),0)</f>
        <v>0</v>
      </c>
      <c r="BR36" s="254">
        <f>IF(BR33&gt;0,(BR20*'1 Enterprises'!BR$15/'9 COP Summary'!BR$33),0)</f>
        <v>0</v>
      </c>
      <c r="BS36" s="254">
        <f>IF(BS33&gt;0,(BS20*'1 Enterprises'!BS$15/'9 COP Summary'!BS$33),0)</f>
        <v>0</v>
      </c>
      <c r="BT36" s="254">
        <f>IF(BT33&gt;0,(BT20*'1 Enterprises'!BT$15/'9 COP Summary'!BT$33),0)</f>
        <v>0</v>
      </c>
      <c r="BU36" s="254">
        <f>IF(BU33&gt;0,(BU20*'1 Enterprises'!BU$15/'9 COP Summary'!BU$33),0)</f>
        <v>0</v>
      </c>
      <c r="BV36" s="254">
        <f>IF(BV33&gt;0,(BV20*'1 Enterprises'!BV$15/'9 COP Summary'!BV$33),0)</f>
        <v>0</v>
      </c>
      <c r="BW36" s="254">
        <f>IF(BW33&gt;0,(BW20*'1 Enterprises'!BW$15/'9 COP Summary'!BW$33),0)</f>
        <v>0</v>
      </c>
      <c r="BX36" s="254">
        <f>IF(BX33&gt;0,(BX20*'1 Enterprises'!BX$15/'9 COP Summary'!BX$33),0)</f>
        <v>0</v>
      </c>
      <c r="BY36" s="254">
        <f>IF(BY33&gt;0,(BY20*'1 Enterprises'!BY$15/'9 COP Summary'!BY$33),0)</f>
        <v>0</v>
      </c>
      <c r="BZ36" s="254">
        <f>IF(BZ33&gt;0,(BZ20*'1 Enterprises'!BZ$15/'9 COP Summary'!BZ$33),0)</f>
        <v>0</v>
      </c>
      <c r="CA36" s="254">
        <f>IF(CA33&gt;0,(CA20*'1 Enterprises'!CA$15/'9 COP Summary'!CA$33),0)</f>
        <v>0</v>
      </c>
      <c r="CB36" s="254">
        <f>IF(CB33&gt;0,(CB20*'1 Enterprises'!CB$15/'9 COP Summary'!CB$33),0)</f>
        <v>0</v>
      </c>
      <c r="CC36" s="254">
        <f>IF(CC33&gt;0,(CC20*'1 Enterprises'!CC$15/'9 COP Summary'!CC$33),0)</f>
        <v>0</v>
      </c>
      <c r="CD36" s="254">
        <f>IF(CD33&gt;0,(CD20*'1 Enterprises'!CD$15/'9 COP Summary'!CD$33),0)</f>
        <v>0</v>
      </c>
      <c r="CE36" s="254">
        <f>IF(CE33&gt;0,(CE20*'1 Enterprises'!CE$15/'9 COP Summary'!CE$33),0)</f>
        <v>0</v>
      </c>
      <c r="CF36" s="254">
        <f>IF(CF33&gt;0,(CF20*'1 Enterprises'!CF$15/'9 COP Summary'!CF$33),0)</f>
        <v>0</v>
      </c>
      <c r="CG36" s="254">
        <f>IF(CG33&gt;0,(CG20*'1 Enterprises'!CG$15/'9 COP Summary'!CG$33),0)</f>
        <v>0</v>
      </c>
      <c r="CH36" s="254">
        <f>IF(CH33&gt;0,(CH20*'1 Enterprises'!CH$15/'9 COP Summary'!CH$33),0)</f>
        <v>0</v>
      </c>
      <c r="CI36" s="254">
        <f>IF(CI33&gt;0,(CI20*'1 Enterprises'!CI$15/'9 COP Summary'!CI$33),0)</f>
        <v>0</v>
      </c>
      <c r="CJ36" s="254">
        <f>IF(CJ33&gt;0,(CJ20*'1 Enterprises'!CJ$15/'9 COP Summary'!CJ$33),0)</f>
        <v>0</v>
      </c>
      <c r="CK36" s="254">
        <f>IF(CK33&gt;0,(CK20*'1 Enterprises'!CK$15/'9 COP Summary'!CK$33),0)</f>
        <v>0</v>
      </c>
      <c r="CL36" s="254">
        <f>IF(CL33&gt;0,(CL20*'1 Enterprises'!CL$15/'9 COP Summary'!CL$33),0)</f>
        <v>0</v>
      </c>
      <c r="CM36" s="254">
        <f>IF(CM33&gt;0,(CM20*'1 Enterprises'!CM$15/'9 COP Summary'!CM$33),0)</f>
        <v>0</v>
      </c>
      <c r="CN36" s="254">
        <f>IF(CN33&gt;0,(CN20*'1 Enterprises'!CN$15/'9 COP Summary'!CN$33),0)</f>
        <v>0</v>
      </c>
      <c r="CO36" s="254">
        <f>IF(CO33&gt;0,(CO20*'1 Enterprises'!CO$15/'9 COP Summary'!CO$33),0)</f>
        <v>0</v>
      </c>
      <c r="CP36" s="254">
        <f>IF(CP33&gt;0,(CP20*'1 Enterprises'!CP$15/'9 COP Summary'!CP$33),0)</f>
        <v>0</v>
      </c>
      <c r="CQ36" s="254">
        <f>IF(CQ33&gt;0,(CQ20*'1 Enterprises'!CQ$15/'9 COP Summary'!CQ$33),0)</f>
        <v>0</v>
      </c>
      <c r="CR36" s="254">
        <f>IF(CR33&gt;0,(CR20*'1 Enterprises'!CR$15/'9 COP Summary'!CR$33),0)</f>
        <v>0</v>
      </c>
      <c r="CS36" s="254">
        <f>IF(CS33&gt;0,(CS20*'1 Enterprises'!CS$15/'9 COP Summary'!CS$33),0)</f>
        <v>0</v>
      </c>
      <c r="CT36" s="254">
        <f>IF(CT33&gt;0,(CT20*'1 Enterprises'!CT$15/'9 COP Summary'!CT$33),0)</f>
        <v>0</v>
      </c>
      <c r="CU36" s="254">
        <f>IF(CU33&gt;0,(CU20*'1 Enterprises'!CU$15/'9 COP Summary'!CU$33),0)</f>
        <v>0</v>
      </c>
      <c r="CV36" s="254">
        <f>IF(CV33&gt;0,(CV20*'1 Enterprises'!CV$15/'9 COP Summary'!CV$33),0)</f>
        <v>0</v>
      </c>
      <c r="CW36" s="254">
        <f>IF(CW33&gt;0,(CW20*'1 Enterprises'!CW$15/'9 COP Summary'!CW$33),0)</f>
        <v>0</v>
      </c>
      <c r="CX36" s="254">
        <f>IF(CX33&gt;0,(CX20*'1 Enterprises'!CX$15/'9 COP Summary'!CX$33),0)</f>
        <v>0</v>
      </c>
      <c r="CY36" s="254">
        <f>IF(CY33&gt;0,(CY20*'1 Enterprises'!CY$15/'9 COP Summary'!CY$33),0)</f>
        <v>0</v>
      </c>
    </row>
    <row r="37" spans="1:103" ht="12.75">
      <c r="A37" s="31"/>
      <c r="B37" s="68" t="s">
        <v>521</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row>
    <row r="38" spans="1:103" s="44" customFormat="1" ht="12.75">
      <c r="A38" s="16"/>
      <c r="B38" s="68" t="s">
        <v>355</v>
      </c>
      <c r="C38" s="12"/>
      <c r="D38" s="54">
        <f aca="true" t="shared" si="24" ref="D38:O38">D37-D34</f>
        <v>0</v>
      </c>
      <c r="E38" s="54">
        <f t="shared" si="24"/>
        <v>0</v>
      </c>
      <c r="F38" s="54">
        <f t="shared" si="24"/>
        <v>0</v>
      </c>
      <c r="G38" s="54">
        <f t="shared" si="24"/>
        <v>0</v>
      </c>
      <c r="H38" s="54">
        <f t="shared" si="24"/>
        <v>0</v>
      </c>
      <c r="I38" s="54">
        <f t="shared" si="24"/>
        <v>0</v>
      </c>
      <c r="J38" s="54">
        <f t="shared" si="24"/>
        <v>0</v>
      </c>
      <c r="K38" s="54">
        <f t="shared" si="24"/>
        <v>0</v>
      </c>
      <c r="L38" s="54">
        <f t="shared" si="24"/>
        <v>0</v>
      </c>
      <c r="M38" s="54">
        <f t="shared" si="24"/>
        <v>0</v>
      </c>
      <c r="N38" s="54">
        <f t="shared" si="24"/>
        <v>0</v>
      </c>
      <c r="O38" s="54">
        <f t="shared" si="24"/>
        <v>0</v>
      </c>
      <c r="P38" s="54">
        <f aca="true" t="shared" si="25" ref="P38:AB38">P37-P34</f>
        <v>0</v>
      </c>
      <c r="Q38" s="54">
        <f t="shared" si="25"/>
        <v>0</v>
      </c>
      <c r="R38" s="54">
        <f t="shared" si="25"/>
        <v>0</v>
      </c>
      <c r="S38" s="54">
        <f t="shared" si="25"/>
        <v>0</v>
      </c>
      <c r="T38" s="54">
        <f t="shared" si="25"/>
        <v>0</v>
      </c>
      <c r="U38" s="54">
        <f t="shared" si="25"/>
        <v>0</v>
      </c>
      <c r="V38" s="54">
        <f t="shared" si="25"/>
        <v>0</v>
      </c>
      <c r="W38" s="54">
        <f t="shared" si="25"/>
        <v>0</v>
      </c>
      <c r="X38" s="54">
        <f t="shared" si="25"/>
        <v>0</v>
      </c>
      <c r="Y38" s="54">
        <f t="shared" si="25"/>
        <v>0</v>
      </c>
      <c r="Z38" s="54">
        <f t="shared" si="25"/>
        <v>0</v>
      </c>
      <c r="AA38" s="54">
        <f t="shared" si="25"/>
        <v>0</v>
      </c>
      <c r="AB38" s="54">
        <f t="shared" si="25"/>
        <v>0</v>
      </c>
      <c r="AC38" s="54">
        <f aca="true" t="shared" si="26" ref="AC38:CN38">AC37-AC34</f>
        <v>0</v>
      </c>
      <c r="AD38" s="54">
        <f t="shared" si="26"/>
        <v>0</v>
      </c>
      <c r="AE38" s="54">
        <f t="shared" si="26"/>
        <v>0</v>
      </c>
      <c r="AF38" s="54">
        <f t="shared" si="26"/>
        <v>0</v>
      </c>
      <c r="AG38" s="54">
        <f t="shared" si="26"/>
        <v>0</v>
      </c>
      <c r="AH38" s="54">
        <f t="shared" si="26"/>
        <v>0</v>
      </c>
      <c r="AI38" s="54">
        <f t="shared" si="26"/>
        <v>0</v>
      </c>
      <c r="AJ38" s="54">
        <f t="shared" si="26"/>
        <v>0</v>
      </c>
      <c r="AK38" s="54">
        <f t="shared" si="26"/>
        <v>0</v>
      </c>
      <c r="AL38" s="54">
        <f t="shared" si="26"/>
        <v>0</v>
      </c>
      <c r="AM38" s="54">
        <f t="shared" si="26"/>
        <v>0</v>
      </c>
      <c r="AN38" s="54">
        <f t="shared" si="26"/>
        <v>0</v>
      </c>
      <c r="AO38" s="54">
        <f t="shared" si="26"/>
        <v>0</v>
      </c>
      <c r="AP38" s="54">
        <f t="shared" si="26"/>
        <v>0</v>
      </c>
      <c r="AQ38" s="54">
        <f t="shared" si="26"/>
        <v>0</v>
      </c>
      <c r="AR38" s="54">
        <f t="shared" si="26"/>
        <v>0</v>
      </c>
      <c r="AS38" s="54">
        <f t="shared" si="26"/>
        <v>0</v>
      </c>
      <c r="AT38" s="54">
        <f t="shared" si="26"/>
        <v>0</v>
      </c>
      <c r="AU38" s="54">
        <f t="shared" si="26"/>
        <v>0</v>
      </c>
      <c r="AV38" s="54">
        <f t="shared" si="26"/>
        <v>0</v>
      </c>
      <c r="AW38" s="54">
        <f t="shared" si="26"/>
        <v>0</v>
      </c>
      <c r="AX38" s="54">
        <f t="shared" si="26"/>
        <v>0</v>
      </c>
      <c r="AY38" s="54">
        <f t="shared" si="26"/>
        <v>0</v>
      </c>
      <c r="AZ38" s="54">
        <f t="shared" si="26"/>
        <v>0</v>
      </c>
      <c r="BA38" s="54">
        <f t="shared" si="26"/>
        <v>0</v>
      </c>
      <c r="BB38" s="54">
        <f t="shared" si="26"/>
        <v>0</v>
      </c>
      <c r="BC38" s="54">
        <f t="shared" si="26"/>
        <v>0</v>
      </c>
      <c r="BD38" s="54">
        <f t="shared" si="26"/>
        <v>0</v>
      </c>
      <c r="BE38" s="54">
        <f t="shared" si="26"/>
        <v>0</v>
      </c>
      <c r="BF38" s="54">
        <f t="shared" si="26"/>
        <v>0</v>
      </c>
      <c r="BG38" s="54">
        <f t="shared" si="26"/>
        <v>0</v>
      </c>
      <c r="BH38" s="54">
        <f t="shared" si="26"/>
        <v>0</v>
      </c>
      <c r="BI38" s="54">
        <f t="shared" si="26"/>
        <v>0</v>
      </c>
      <c r="BJ38" s="54">
        <f t="shared" si="26"/>
        <v>0</v>
      </c>
      <c r="BK38" s="54">
        <f t="shared" si="26"/>
        <v>0</v>
      </c>
      <c r="BL38" s="54">
        <f t="shared" si="26"/>
        <v>0</v>
      </c>
      <c r="BM38" s="54">
        <f t="shared" si="26"/>
        <v>0</v>
      </c>
      <c r="BN38" s="54">
        <f t="shared" si="26"/>
        <v>0</v>
      </c>
      <c r="BO38" s="54">
        <f t="shared" si="26"/>
        <v>0</v>
      </c>
      <c r="BP38" s="54">
        <f t="shared" si="26"/>
        <v>0</v>
      </c>
      <c r="BQ38" s="54">
        <f t="shared" si="26"/>
        <v>0</v>
      </c>
      <c r="BR38" s="54">
        <f t="shared" si="26"/>
        <v>0</v>
      </c>
      <c r="BS38" s="54">
        <f t="shared" si="26"/>
        <v>0</v>
      </c>
      <c r="BT38" s="54">
        <f t="shared" si="26"/>
        <v>0</v>
      </c>
      <c r="BU38" s="54">
        <f t="shared" si="26"/>
        <v>0</v>
      </c>
      <c r="BV38" s="54">
        <f t="shared" si="26"/>
        <v>0</v>
      </c>
      <c r="BW38" s="54">
        <f t="shared" si="26"/>
        <v>0</v>
      </c>
      <c r="BX38" s="54">
        <f t="shared" si="26"/>
        <v>0</v>
      </c>
      <c r="BY38" s="54">
        <f t="shared" si="26"/>
        <v>0</v>
      </c>
      <c r="BZ38" s="54">
        <f t="shared" si="26"/>
        <v>0</v>
      </c>
      <c r="CA38" s="54">
        <f t="shared" si="26"/>
        <v>0</v>
      </c>
      <c r="CB38" s="54">
        <f t="shared" si="26"/>
        <v>0</v>
      </c>
      <c r="CC38" s="54">
        <f t="shared" si="26"/>
        <v>0</v>
      </c>
      <c r="CD38" s="54">
        <f t="shared" si="26"/>
        <v>0</v>
      </c>
      <c r="CE38" s="54">
        <f t="shared" si="26"/>
        <v>0</v>
      </c>
      <c r="CF38" s="54">
        <f t="shared" si="26"/>
        <v>0</v>
      </c>
      <c r="CG38" s="54">
        <f t="shared" si="26"/>
        <v>0</v>
      </c>
      <c r="CH38" s="54">
        <f t="shared" si="26"/>
        <v>0</v>
      </c>
      <c r="CI38" s="54">
        <f t="shared" si="26"/>
        <v>0</v>
      </c>
      <c r="CJ38" s="54">
        <f t="shared" si="26"/>
        <v>0</v>
      </c>
      <c r="CK38" s="54">
        <f t="shared" si="26"/>
        <v>0</v>
      </c>
      <c r="CL38" s="54">
        <f t="shared" si="26"/>
        <v>0</v>
      </c>
      <c r="CM38" s="54">
        <f t="shared" si="26"/>
        <v>0</v>
      </c>
      <c r="CN38" s="54">
        <f t="shared" si="26"/>
        <v>0</v>
      </c>
      <c r="CO38" s="54">
        <f aca="true" t="shared" si="27" ref="CO38:CY38">CO37-CO34</f>
        <v>0</v>
      </c>
      <c r="CP38" s="54">
        <f t="shared" si="27"/>
        <v>0</v>
      </c>
      <c r="CQ38" s="54">
        <f t="shared" si="27"/>
        <v>0</v>
      </c>
      <c r="CR38" s="54">
        <f t="shared" si="27"/>
        <v>0</v>
      </c>
      <c r="CS38" s="54">
        <f t="shared" si="27"/>
        <v>0</v>
      </c>
      <c r="CT38" s="54">
        <f t="shared" si="27"/>
        <v>0</v>
      </c>
      <c r="CU38" s="54">
        <f t="shared" si="27"/>
        <v>0</v>
      </c>
      <c r="CV38" s="54">
        <f t="shared" si="27"/>
        <v>0</v>
      </c>
      <c r="CW38" s="54">
        <f t="shared" si="27"/>
        <v>0</v>
      </c>
      <c r="CX38" s="54">
        <f t="shared" si="27"/>
        <v>0</v>
      </c>
      <c r="CY38" s="54">
        <f t="shared" si="27"/>
        <v>0</v>
      </c>
    </row>
    <row r="39" spans="1:103" s="44" customFormat="1" ht="12.75">
      <c r="A39" s="16"/>
      <c r="B39" s="68" t="s">
        <v>356</v>
      </c>
      <c r="C39" s="12"/>
      <c r="D39" s="76">
        <f aca="true" t="shared" si="28" ref="D39:O39">D38*D32</f>
        <v>0</v>
      </c>
      <c r="E39" s="76">
        <f t="shared" si="28"/>
        <v>0</v>
      </c>
      <c r="F39" s="76">
        <f t="shared" si="28"/>
        <v>0</v>
      </c>
      <c r="G39" s="76">
        <f t="shared" si="28"/>
        <v>0</v>
      </c>
      <c r="H39" s="76">
        <f t="shared" si="28"/>
        <v>0</v>
      </c>
      <c r="I39" s="76">
        <f t="shared" si="28"/>
        <v>0</v>
      </c>
      <c r="J39" s="76">
        <f t="shared" si="28"/>
        <v>0</v>
      </c>
      <c r="K39" s="76">
        <f t="shared" si="28"/>
        <v>0</v>
      </c>
      <c r="L39" s="76">
        <f t="shared" si="28"/>
        <v>0</v>
      </c>
      <c r="M39" s="76">
        <f t="shared" si="28"/>
        <v>0</v>
      </c>
      <c r="N39" s="76">
        <f t="shared" si="28"/>
        <v>0</v>
      </c>
      <c r="O39" s="76">
        <f t="shared" si="28"/>
        <v>0</v>
      </c>
      <c r="P39" s="76">
        <f aca="true" t="shared" si="29" ref="P39:AB39">P38*P32</f>
        <v>0</v>
      </c>
      <c r="Q39" s="76">
        <f t="shared" si="29"/>
        <v>0</v>
      </c>
      <c r="R39" s="76">
        <f t="shared" si="29"/>
        <v>0</v>
      </c>
      <c r="S39" s="76">
        <f t="shared" si="29"/>
        <v>0</v>
      </c>
      <c r="T39" s="76">
        <f t="shared" si="29"/>
        <v>0</v>
      </c>
      <c r="U39" s="76">
        <f t="shared" si="29"/>
        <v>0</v>
      </c>
      <c r="V39" s="76">
        <f t="shared" si="29"/>
        <v>0</v>
      </c>
      <c r="W39" s="76">
        <f t="shared" si="29"/>
        <v>0</v>
      </c>
      <c r="X39" s="76">
        <f t="shared" si="29"/>
        <v>0</v>
      </c>
      <c r="Y39" s="76">
        <f t="shared" si="29"/>
        <v>0</v>
      </c>
      <c r="Z39" s="76">
        <f t="shared" si="29"/>
        <v>0</v>
      </c>
      <c r="AA39" s="76">
        <f t="shared" si="29"/>
        <v>0</v>
      </c>
      <c r="AB39" s="76">
        <f t="shared" si="29"/>
        <v>0</v>
      </c>
      <c r="AC39" s="76">
        <f aca="true" t="shared" si="30" ref="AC39:CN39">AC38*AC32</f>
        <v>0</v>
      </c>
      <c r="AD39" s="76">
        <f t="shared" si="30"/>
        <v>0</v>
      </c>
      <c r="AE39" s="76">
        <f t="shared" si="30"/>
        <v>0</v>
      </c>
      <c r="AF39" s="76">
        <f t="shared" si="30"/>
        <v>0</v>
      </c>
      <c r="AG39" s="76">
        <f t="shared" si="30"/>
        <v>0</v>
      </c>
      <c r="AH39" s="76">
        <f t="shared" si="30"/>
        <v>0</v>
      </c>
      <c r="AI39" s="76">
        <f t="shared" si="30"/>
        <v>0</v>
      </c>
      <c r="AJ39" s="76">
        <f t="shared" si="30"/>
        <v>0</v>
      </c>
      <c r="AK39" s="76">
        <f t="shared" si="30"/>
        <v>0</v>
      </c>
      <c r="AL39" s="76">
        <f t="shared" si="30"/>
        <v>0</v>
      </c>
      <c r="AM39" s="76">
        <f t="shared" si="30"/>
        <v>0</v>
      </c>
      <c r="AN39" s="76">
        <f t="shared" si="30"/>
        <v>0</v>
      </c>
      <c r="AO39" s="76">
        <f t="shared" si="30"/>
        <v>0</v>
      </c>
      <c r="AP39" s="76">
        <f t="shared" si="30"/>
        <v>0</v>
      </c>
      <c r="AQ39" s="76">
        <f t="shared" si="30"/>
        <v>0</v>
      </c>
      <c r="AR39" s="76">
        <f t="shared" si="30"/>
        <v>0</v>
      </c>
      <c r="AS39" s="76">
        <f t="shared" si="30"/>
        <v>0</v>
      </c>
      <c r="AT39" s="76">
        <f t="shared" si="30"/>
        <v>0</v>
      </c>
      <c r="AU39" s="76">
        <f t="shared" si="30"/>
        <v>0</v>
      </c>
      <c r="AV39" s="76">
        <f t="shared" si="30"/>
        <v>0</v>
      </c>
      <c r="AW39" s="76">
        <f t="shared" si="30"/>
        <v>0</v>
      </c>
      <c r="AX39" s="76">
        <f t="shared" si="30"/>
        <v>0</v>
      </c>
      <c r="AY39" s="76">
        <f t="shared" si="30"/>
        <v>0</v>
      </c>
      <c r="AZ39" s="76">
        <f t="shared" si="30"/>
        <v>0</v>
      </c>
      <c r="BA39" s="76">
        <f t="shared" si="30"/>
        <v>0</v>
      </c>
      <c r="BB39" s="76">
        <f t="shared" si="30"/>
        <v>0</v>
      </c>
      <c r="BC39" s="76">
        <f t="shared" si="30"/>
        <v>0</v>
      </c>
      <c r="BD39" s="76">
        <f t="shared" si="30"/>
        <v>0</v>
      </c>
      <c r="BE39" s="76">
        <f t="shared" si="30"/>
        <v>0</v>
      </c>
      <c r="BF39" s="76">
        <f t="shared" si="30"/>
        <v>0</v>
      </c>
      <c r="BG39" s="76">
        <f t="shared" si="30"/>
        <v>0</v>
      </c>
      <c r="BH39" s="76">
        <f t="shared" si="30"/>
        <v>0</v>
      </c>
      <c r="BI39" s="76">
        <f t="shared" si="30"/>
        <v>0</v>
      </c>
      <c r="BJ39" s="76">
        <f t="shared" si="30"/>
        <v>0</v>
      </c>
      <c r="BK39" s="76">
        <f t="shared" si="30"/>
        <v>0</v>
      </c>
      <c r="BL39" s="76">
        <f t="shared" si="30"/>
        <v>0</v>
      </c>
      <c r="BM39" s="76">
        <f t="shared" si="30"/>
        <v>0</v>
      </c>
      <c r="BN39" s="76">
        <f t="shared" si="30"/>
        <v>0</v>
      </c>
      <c r="BO39" s="76">
        <f t="shared" si="30"/>
        <v>0</v>
      </c>
      <c r="BP39" s="76">
        <f t="shared" si="30"/>
        <v>0</v>
      </c>
      <c r="BQ39" s="76">
        <f t="shared" si="30"/>
        <v>0</v>
      </c>
      <c r="BR39" s="76">
        <f t="shared" si="30"/>
        <v>0</v>
      </c>
      <c r="BS39" s="76">
        <f t="shared" si="30"/>
        <v>0</v>
      </c>
      <c r="BT39" s="76">
        <f t="shared" si="30"/>
        <v>0</v>
      </c>
      <c r="BU39" s="76">
        <f t="shared" si="30"/>
        <v>0</v>
      </c>
      <c r="BV39" s="76">
        <f t="shared" si="30"/>
        <v>0</v>
      </c>
      <c r="BW39" s="76">
        <f t="shared" si="30"/>
        <v>0</v>
      </c>
      <c r="BX39" s="76">
        <f t="shared" si="30"/>
        <v>0</v>
      </c>
      <c r="BY39" s="76">
        <f t="shared" si="30"/>
        <v>0</v>
      </c>
      <c r="BZ39" s="76">
        <f t="shared" si="30"/>
        <v>0</v>
      </c>
      <c r="CA39" s="76">
        <f t="shared" si="30"/>
        <v>0</v>
      </c>
      <c r="CB39" s="76">
        <f t="shared" si="30"/>
        <v>0</v>
      </c>
      <c r="CC39" s="76">
        <f t="shared" si="30"/>
        <v>0</v>
      </c>
      <c r="CD39" s="76">
        <f t="shared" si="30"/>
        <v>0</v>
      </c>
      <c r="CE39" s="76">
        <f t="shared" si="30"/>
        <v>0</v>
      </c>
      <c r="CF39" s="76">
        <f t="shared" si="30"/>
        <v>0</v>
      </c>
      <c r="CG39" s="76">
        <f t="shared" si="30"/>
        <v>0</v>
      </c>
      <c r="CH39" s="76">
        <f t="shared" si="30"/>
        <v>0</v>
      </c>
      <c r="CI39" s="76">
        <f t="shared" si="30"/>
        <v>0</v>
      </c>
      <c r="CJ39" s="76">
        <f t="shared" si="30"/>
        <v>0</v>
      </c>
      <c r="CK39" s="76">
        <f t="shared" si="30"/>
        <v>0</v>
      </c>
      <c r="CL39" s="76">
        <f t="shared" si="30"/>
        <v>0</v>
      </c>
      <c r="CM39" s="76">
        <f t="shared" si="30"/>
        <v>0</v>
      </c>
      <c r="CN39" s="76">
        <f t="shared" si="30"/>
        <v>0</v>
      </c>
      <c r="CO39" s="76">
        <f aca="true" t="shared" si="31" ref="CO39:CY39">CO38*CO32</f>
        <v>0</v>
      </c>
      <c r="CP39" s="76">
        <f t="shared" si="31"/>
        <v>0</v>
      </c>
      <c r="CQ39" s="76">
        <f t="shared" si="31"/>
        <v>0</v>
      </c>
      <c r="CR39" s="76">
        <f t="shared" si="31"/>
        <v>0</v>
      </c>
      <c r="CS39" s="76">
        <f t="shared" si="31"/>
        <v>0</v>
      </c>
      <c r="CT39" s="76">
        <f t="shared" si="31"/>
        <v>0</v>
      </c>
      <c r="CU39" s="76">
        <f t="shared" si="31"/>
        <v>0</v>
      </c>
      <c r="CV39" s="76">
        <f t="shared" si="31"/>
        <v>0</v>
      </c>
      <c r="CW39" s="76">
        <f t="shared" si="31"/>
        <v>0</v>
      </c>
      <c r="CX39" s="76">
        <f t="shared" si="31"/>
        <v>0</v>
      </c>
      <c r="CY39" s="76">
        <f t="shared" si="31"/>
        <v>0</v>
      </c>
    </row>
    <row r="40" spans="1:28" s="44" customFormat="1" ht="12.75">
      <c r="A40" s="16"/>
      <c r="B40" s="68"/>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2.75">
      <c r="A41" s="16"/>
      <c r="B41" s="68" t="s">
        <v>354</v>
      </c>
      <c r="D41" s="85">
        <f>SUM(D39:CY39)</f>
        <v>0</v>
      </c>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1:28" s="44" customFormat="1" ht="12.75">
      <c r="A42" s="16"/>
      <c r="B42" s="68"/>
      <c r="D42" s="76"/>
      <c r="E42" s="76"/>
      <c r="F42" s="76"/>
      <c r="G42" s="76"/>
      <c r="H42" s="76"/>
      <c r="I42" s="76"/>
      <c r="J42" s="76"/>
      <c r="K42" s="76"/>
      <c r="L42" s="76"/>
      <c r="M42" s="76"/>
      <c r="N42" s="76"/>
      <c r="O42" s="76"/>
      <c r="P42" s="76"/>
      <c r="Q42" s="76"/>
      <c r="R42" s="76"/>
      <c r="S42" s="76"/>
      <c r="T42" s="76"/>
      <c r="U42" s="76"/>
      <c r="V42" s="76"/>
      <c r="W42" s="76"/>
      <c r="X42" s="76"/>
      <c r="Y42" s="76"/>
      <c r="Z42" s="76"/>
      <c r="AA42" s="76"/>
      <c r="AB42" s="76"/>
    </row>
    <row r="43" spans="2:103" s="16" customFormat="1" ht="12.75">
      <c r="B43" s="68" t="s">
        <v>318</v>
      </c>
      <c r="D43" s="75">
        <f aca="true" t="shared" si="32" ref="D43:O43">D26</f>
        <v>0</v>
      </c>
      <c r="E43" s="75">
        <f t="shared" si="32"/>
        <v>0</v>
      </c>
      <c r="F43" s="75">
        <f t="shared" si="32"/>
        <v>0</v>
      </c>
      <c r="G43" s="75">
        <f t="shared" si="32"/>
        <v>0</v>
      </c>
      <c r="H43" s="75">
        <f t="shared" si="32"/>
        <v>0</v>
      </c>
      <c r="I43" s="75">
        <f t="shared" si="32"/>
        <v>0</v>
      </c>
      <c r="J43" s="75">
        <f t="shared" si="32"/>
        <v>0</v>
      </c>
      <c r="K43" s="75">
        <f t="shared" si="32"/>
        <v>0</v>
      </c>
      <c r="L43" s="75">
        <f t="shared" si="32"/>
        <v>0</v>
      </c>
      <c r="M43" s="75">
        <f t="shared" si="32"/>
        <v>0</v>
      </c>
      <c r="N43" s="75">
        <f t="shared" si="32"/>
        <v>0</v>
      </c>
      <c r="O43" s="75">
        <f t="shared" si="32"/>
        <v>0</v>
      </c>
      <c r="P43" s="75">
        <f>P26</f>
        <v>0</v>
      </c>
      <c r="Q43" s="75">
        <f>Q26</f>
        <v>0</v>
      </c>
      <c r="R43" s="75">
        <f aca="true" t="shared" si="33" ref="R43:CC43">R26</f>
        <v>0</v>
      </c>
      <c r="S43" s="75">
        <f t="shared" si="33"/>
        <v>0</v>
      </c>
      <c r="T43" s="75">
        <f t="shared" si="33"/>
        <v>0</v>
      </c>
      <c r="U43" s="75">
        <f t="shared" si="33"/>
        <v>0</v>
      </c>
      <c r="V43" s="75">
        <f t="shared" si="33"/>
        <v>0</v>
      </c>
      <c r="W43" s="75">
        <f t="shared" si="33"/>
        <v>0</v>
      </c>
      <c r="X43" s="75">
        <f t="shared" si="33"/>
        <v>0</v>
      </c>
      <c r="Y43" s="75">
        <f t="shared" si="33"/>
        <v>0</v>
      </c>
      <c r="Z43" s="75">
        <f t="shared" si="33"/>
        <v>0</v>
      </c>
      <c r="AA43" s="75">
        <f t="shared" si="33"/>
        <v>0</v>
      </c>
      <c r="AB43" s="75">
        <f t="shared" si="33"/>
        <v>0</v>
      </c>
      <c r="AC43" s="75">
        <f t="shared" si="33"/>
        <v>0</v>
      </c>
      <c r="AD43" s="75">
        <f t="shared" si="33"/>
        <v>0</v>
      </c>
      <c r="AE43" s="75">
        <f t="shared" si="33"/>
        <v>0</v>
      </c>
      <c r="AF43" s="75">
        <f t="shared" si="33"/>
        <v>0</v>
      </c>
      <c r="AG43" s="75">
        <f t="shared" si="33"/>
        <v>0</v>
      </c>
      <c r="AH43" s="75">
        <f t="shared" si="33"/>
        <v>0</v>
      </c>
      <c r="AI43" s="75">
        <f t="shared" si="33"/>
        <v>0</v>
      </c>
      <c r="AJ43" s="75">
        <f t="shared" si="33"/>
        <v>0</v>
      </c>
      <c r="AK43" s="75">
        <f t="shared" si="33"/>
        <v>0</v>
      </c>
      <c r="AL43" s="75">
        <f t="shared" si="33"/>
        <v>0</v>
      </c>
      <c r="AM43" s="75">
        <f t="shared" si="33"/>
        <v>0</v>
      </c>
      <c r="AN43" s="75">
        <f t="shared" si="33"/>
        <v>0</v>
      </c>
      <c r="AO43" s="75">
        <f t="shared" si="33"/>
        <v>0</v>
      </c>
      <c r="AP43" s="75">
        <f t="shared" si="33"/>
        <v>0</v>
      </c>
      <c r="AQ43" s="75">
        <f t="shared" si="33"/>
        <v>0</v>
      </c>
      <c r="AR43" s="75">
        <f t="shared" si="33"/>
        <v>0</v>
      </c>
      <c r="AS43" s="75">
        <f t="shared" si="33"/>
        <v>0</v>
      </c>
      <c r="AT43" s="75">
        <f t="shared" si="33"/>
        <v>0</v>
      </c>
      <c r="AU43" s="75">
        <f t="shared" si="33"/>
        <v>0</v>
      </c>
      <c r="AV43" s="75">
        <f t="shared" si="33"/>
        <v>0</v>
      </c>
      <c r="AW43" s="75">
        <f t="shared" si="33"/>
        <v>0</v>
      </c>
      <c r="AX43" s="75">
        <f t="shared" si="33"/>
        <v>0</v>
      </c>
      <c r="AY43" s="75">
        <f t="shared" si="33"/>
        <v>0</v>
      </c>
      <c r="AZ43" s="75">
        <f t="shared" si="33"/>
        <v>0</v>
      </c>
      <c r="BA43" s="75">
        <f t="shared" si="33"/>
        <v>0</v>
      </c>
      <c r="BB43" s="75">
        <f t="shared" si="33"/>
        <v>0</v>
      </c>
      <c r="BC43" s="75">
        <f t="shared" si="33"/>
        <v>0</v>
      </c>
      <c r="BD43" s="75">
        <f t="shared" si="33"/>
        <v>0</v>
      </c>
      <c r="BE43" s="75">
        <f t="shared" si="33"/>
        <v>0</v>
      </c>
      <c r="BF43" s="75">
        <f t="shared" si="33"/>
        <v>0</v>
      </c>
      <c r="BG43" s="75">
        <f t="shared" si="33"/>
        <v>0</v>
      </c>
      <c r="BH43" s="75">
        <f t="shared" si="33"/>
        <v>0</v>
      </c>
      <c r="BI43" s="75">
        <f t="shared" si="33"/>
        <v>0</v>
      </c>
      <c r="BJ43" s="75">
        <f t="shared" si="33"/>
        <v>0</v>
      </c>
      <c r="BK43" s="75">
        <f t="shared" si="33"/>
        <v>0</v>
      </c>
      <c r="BL43" s="75">
        <f t="shared" si="33"/>
        <v>0</v>
      </c>
      <c r="BM43" s="75">
        <f t="shared" si="33"/>
        <v>0</v>
      </c>
      <c r="BN43" s="75">
        <f t="shared" si="33"/>
        <v>0</v>
      </c>
      <c r="BO43" s="75">
        <f t="shared" si="33"/>
        <v>0</v>
      </c>
      <c r="BP43" s="75">
        <f t="shared" si="33"/>
        <v>0</v>
      </c>
      <c r="BQ43" s="75">
        <f t="shared" si="33"/>
        <v>0</v>
      </c>
      <c r="BR43" s="75">
        <f t="shared" si="33"/>
        <v>0</v>
      </c>
      <c r="BS43" s="75">
        <f t="shared" si="33"/>
        <v>0</v>
      </c>
      <c r="BT43" s="75">
        <f t="shared" si="33"/>
        <v>0</v>
      </c>
      <c r="BU43" s="75">
        <f t="shared" si="33"/>
        <v>0</v>
      </c>
      <c r="BV43" s="75">
        <f t="shared" si="33"/>
        <v>0</v>
      </c>
      <c r="BW43" s="75">
        <f t="shared" si="33"/>
        <v>0</v>
      </c>
      <c r="BX43" s="75">
        <f t="shared" si="33"/>
        <v>0</v>
      </c>
      <c r="BY43" s="75">
        <f t="shared" si="33"/>
        <v>0</v>
      </c>
      <c r="BZ43" s="75">
        <f t="shared" si="33"/>
        <v>0</v>
      </c>
      <c r="CA43" s="75">
        <f t="shared" si="33"/>
        <v>0</v>
      </c>
      <c r="CB43" s="75">
        <f t="shared" si="33"/>
        <v>0</v>
      </c>
      <c r="CC43" s="75">
        <f t="shared" si="33"/>
        <v>0</v>
      </c>
      <c r="CD43" s="75">
        <f aca="true" t="shared" si="34" ref="CD43:CY43">CD26</f>
        <v>0</v>
      </c>
      <c r="CE43" s="75">
        <f t="shared" si="34"/>
        <v>0</v>
      </c>
      <c r="CF43" s="75">
        <f t="shared" si="34"/>
        <v>0</v>
      </c>
      <c r="CG43" s="75">
        <f t="shared" si="34"/>
        <v>0</v>
      </c>
      <c r="CH43" s="75">
        <f t="shared" si="34"/>
        <v>0</v>
      </c>
      <c r="CI43" s="75">
        <f t="shared" si="34"/>
        <v>0</v>
      </c>
      <c r="CJ43" s="75">
        <f t="shared" si="34"/>
        <v>0</v>
      </c>
      <c r="CK43" s="75">
        <f t="shared" si="34"/>
        <v>0</v>
      </c>
      <c r="CL43" s="75">
        <f t="shared" si="34"/>
        <v>0</v>
      </c>
      <c r="CM43" s="75">
        <f t="shared" si="34"/>
        <v>0</v>
      </c>
      <c r="CN43" s="75">
        <f t="shared" si="34"/>
        <v>0</v>
      </c>
      <c r="CO43" s="75">
        <f t="shared" si="34"/>
        <v>0</v>
      </c>
      <c r="CP43" s="75">
        <f t="shared" si="34"/>
        <v>0</v>
      </c>
      <c r="CQ43" s="75">
        <f t="shared" si="34"/>
        <v>0</v>
      </c>
      <c r="CR43" s="75">
        <f t="shared" si="34"/>
        <v>0</v>
      </c>
      <c r="CS43" s="75">
        <f t="shared" si="34"/>
        <v>0</v>
      </c>
      <c r="CT43" s="75">
        <f t="shared" si="34"/>
        <v>0</v>
      </c>
      <c r="CU43" s="75">
        <f t="shared" si="34"/>
        <v>0</v>
      </c>
      <c r="CV43" s="75">
        <f t="shared" si="34"/>
        <v>0</v>
      </c>
      <c r="CW43" s="75">
        <f t="shared" si="34"/>
        <v>0</v>
      </c>
      <c r="CX43" s="75">
        <f t="shared" si="34"/>
        <v>0</v>
      </c>
      <c r="CY43" s="75">
        <f t="shared" si="34"/>
        <v>0</v>
      </c>
    </row>
    <row r="44" spans="2:15" s="16" customFormat="1" ht="12.75">
      <c r="B44" s="68" t="s">
        <v>292</v>
      </c>
      <c r="D44" s="102">
        <f>SUM(D43:CY43)</f>
        <v>0</v>
      </c>
      <c r="E44" s="75"/>
      <c r="F44" s="75"/>
      <c r="G44" s="75"/>
      <c r="H44" s="75"/>
      <c r="I44" s="75"/>
      <c r="J44" s="75"/>
      <c r="K44" s="75"/>
      <c r="L44" s="75"/>
      <c r="M44" s="75"/>
      <c r="N44" s="75"/>
      <c r="O44" s="75"/>
    </row>
    <row r="45" spans="2:15" s="16" customFormat="1" ht="12.75">
      <c r="B45" s="68" t="s">
        <v>322</v>
      </c>
      <c r="D45" s="76" t="e">
        <f>D41/(SUM(D43:CY43))</f>
        <v>#DIV/0!</v>
      </c>
      <c r="E45" s="54"/>
      <c r="F45" s="54"/>
      <c r="G45" s="54"/>
      <c r="H45" s="54"/>
      <c r="I45" s="54"/>
      <c r="J45" s="54"/>
      <c r="K45" s="54"/>
      <c r="L45" s="54"/>
      <c r="M45" s="54"/>
      <c r="N45" s="54"/>
      <c r="O45" s="54"/>
    </row>
  </sheetData>
  <sheetProtection/>
  <mergeCells count="3">
    <mergeCell ref="B12:C12"/>
    <mergeCell ref="B18:C18"/>
    <mergeCell ref="B24:C2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CY29"/>
  <sheetViews>
    <sheetView zoomScale="150" zoomScaleNormal="15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8.8515625" defaultRowHeight="12.75"/>
  <cols>
    <col min="1" max="1" width="2.00390625" style="0" customWidth="1"/>
    <col min="2" max="2" width="46.00390625" style="0" customWidth="1"/>
    <col min="3" max="3" width="1.1484375" style="0" customWidth="1"/>
    <col min="4" max="103" width="10.7109375" style="0" customWidth="1"/>
  </cols>
  <sheetData>
    <row r="1" ht="18">
      <c r="B1" s="159" t="s">
        <v>523</v>
      </c>
    </row>
    <row r="2" spans="2:103" s="39" customFormat="1" ht="29.25" customHeight="1">
      <c r="B2" s="207">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c r="AC2" s="39">
        <f>'1 Enterprises'!AC5</f>
        <v>0</v>
      </c>
      <c r="AD2" s="39">
        <f>'1 Enterprises'!AD5</f>
        <v>0</v>
      </c>
      <c r="AE2" s="39">
        <f>'1 Enterprises'!AE5</f>
        <v>0</v>
      </c>
      <c r="AF2" s="39">
        <f>'1 Enterprises'!AF5</f>
        <v>0</v>
      </c>
      <c r="AG2" s="39">
        <f>'1 Enterprises'!AG5</f>
        <v>0</v>
      </c>
      <c r="AH2" s="39">
        <f>'1 Enterprises'!AH5</f>
        <v>0</v>
      </c>
      <c r="AI2" s="39">
        <f>'1 Enterprises'!AI5</f>
        <v>0</v>
      </c>
      <c r="AJ2" s="39">
        <f>'1 Enterprises'!AJ5</f>
        <v>0</v>
      </c>
      <c r="AK2" s="39">
        <f>'1 Enterprises'!AK5</f>
        <v>0</v>
      </c>
      <c r="AL2" s="39">
        <f>'1 Enterprises'!AL5</f>
        <v>0</v>
      </c>
      <c r="AM2" s="39">
        <f>'1 Enterprises'!AM5</f>
        <v>0</v>
      </c>
      <c r="AN2" s="39">
        <f>'1 Enterprises'!AN5</f>
        <v>0</v>
      </c>
      <c r="AO2" s="39">
        <f>'1 Enterprises'!AO5</f>
        <v>0</v>
      </c>
      <c r="AP2" s="39">
        <f>'1 Enterprises'!AP5</f>
        <v>0</v>
      </c>
      <c r="AQ2" s="39">
        <f>'1 Enterprises'!AQ5</f>
        <v>0</v>
      </c>
      <c r="AR2" s="39">
        <f>'1 Enterprises'!AR5</f>
        <v>0</v>
      </c>
      <c r="AS2" s="39">
        <f>'1 Enterprises'!AS5</f>
        <v>0</v>
      </c>
      <c r="AT2" s="39">
        <f>'1 Enterprises'!AT5</f>
        <v>0</v>
      </c>
      <c r="AU2" s="39">
        <f>'1 Enterprises'!AU5</f>
        <v>0</v>
      </c>
      <c r="AV2" s="39">
        <f>'1 Enterprises'!AV5</f>
        <v>0</v>
      </c>
      <c r="AW2" s="39">
        <f>'1 Enterprises'!AW5</f>
        <v>0</v>
      </c>
      <c r="AX2" s="39">
        <f>'1 Enterprises'!AX5</f>
        <v>0</v>
      </c>
      <c r="AY2" s="39">
        <f>'1 Enterprises'!AY5</f>
        <v>0</v>
      </c>
      <c r="AZ2" s="39">
        <f>'1 Enterprises'!AZ5</f>
        <v>0</v>
      </c>
      <c r="BA2" s="39">
        <f>'1 Enterprises'!BA5</f>
        <v>0</v>
      </c>
      <c r="BB2" s="39">
        <f>'1 Enterprises'!BB5</f>
        <v>0</v>
      </c>
      <c r="BC2" s="39">
        <f>'1 Enterprises'!BC5</f>
        <v>0</v>
      </c>
      <c r="BD2" s="39">
        <f>'1 Enterprises'!BD5</f>
        <v>0</v>
      </c>
      <c r="BE2" s="39">
        <f>'1 Enterprises'!BE5</f>
        <v>0</v>
      </c>
      <c r="BF2" s="39">
        <f>'1 Enterprises'!BF5</f>
        <v>0</v>
      </c>
      <c r="BG2" s="39">
        <f>'1 Enterprises'!BG5</f>
        <v>0</v>
      </c>
      <c r="BH2" s="39">
        <f>'1 Enterprises'!BH5</f>
        <v>0</v>
      </c>
      <c r="BI2" s="39">
        <f>'1 Enterprises'!BI5</f>
        <v>0</v>
      </c>
      <c r="BJ2" s="39">
        <f>'1 Enterprises'!BJ5</f>
        <v>0</v>
      </c>
      <c r="BK2" s="39">
        <f>'1 Enterprises'!BK5</f>
        <v>0</v>
      </c>
      <c r="BL2" s="39">
        <f>'1 Enterprises'!BL5</f>
        <v>0</v>
      </c>
      <c r="BM2" s="39">
        <f>'1 Enterprises'!BM5</f>
        <v>0</v>
      </c>
      <c r="BN2" s="39">
        <f>'1 Enterprises'!BN5</f>
        <v>0</v>
      </c>
      <c r="BO2" s="39">
        <f>'1 Enterprises'!BO5</f>
        <v>0</v>
      </c>
      <c r="BP2" s="39">
        <f>'1 Enterprises'!BP5</f>
        <v>0</v>
      </c>
      <c r="BQ2" s="39">
        <f>'1 Enterprises'!BQ5</f>
        <v>0</v>
      </c>
      <c r="BR2" s="39">
        <f>'1 Enterprises'!BR5</f>
        <v>0</v>
      </c>
      <c r="BS2" s="39">
        <f>'1 Enterprises'!BS5</f>
        <v>0</v>
      </c>
      <c r="BT2" s="39">
        <f>'1 Enterprises'!BT5</f>
        <v>0</v>
      </c>
      <c r="BU2" s="39">
        <f>'1 Enterprises'!BU5</f>
        <v>0</v>
      </c>
      <c r="BV2" s="39">
        <f>'1 Enterprises'!BV5</f>
        <v>0</v>
      </c>
      <c r="BW2" s="39">
        <f>'1 Enterprises'!BW5</f>
        <v>0</v>
      </c>
      <c r="BX2" s="39">
        <f>'1 Enterprises'!BX5</f>
        <v>0</v>
      </c>
      <c r="BY2" s="39">
        <f>'1 Enterprises'!BY5</f>
        <v>0</v>
      </c>
      <c r="BZ2" s="39">
        <f>'1 Enterprises'!BZ5</f>
        <v>0</v>
      </c>
      <c r="CA2" s="39">
        <f>'1 Enterprises'!CA5</f>
        <v>0</v>
      </c>
      <c r="CB2" s="39">
        <f>'1 Enterprises'!CB5</f>
        <v>0</v>
      </c>
      <c r="CC2" s="39">
        <f>'1 Enterprises'!CC5</f>
        <v>0</v>
      </c>
      <c r="CD2" s="39">
        <f>'1 Enterprises'!CD5</f>
        <v>0</v>
      </c>
      <c r="CE2" s="39">
        <f>'1 Enterprises'!CE5</f>
        <v>0</v>
      </c>
      <c r="CF2" s="39">
        <f>'1 Enterprises'!CF5</f>
        <v>0</v>
      </c>
      <c r="CG2" s="39">
        <f>'1 Enterprises'!CG5</f>
        <v>0</v>
      </c>
      <c r="CH2" s="39">
        <f>'1 Enterprises'!CH5</f>
        <v>0</v>
      </c>
      <c r="CI2" s="39">
        <f>'1 Enterprises'!CI5</f>
        <v>0</v>
      </c>
      <c r="CJ2" s="39">
        <f>'1 Enterprises'!CJ5</f>
        <v>0</v>
      </c>
      <c r="CK2" s="39">
        <f>'1 Enterprises'!CK5</f>
        <v>0</v>
      </c>
      <c r="CL2" s="39">
        <f>'1 Enterprises'!CL5</f>
        <v>0</v>
      </c>
      <c r="CM2" s="39">
        <f>'1 Enterprises'!CM5</f>
        <v>0</v>
      </c>
      <c r="CN2" s="39">
        <f>'1 Enterprises'!CN5</f>
        <v>0</v>
      </c>
      <c r="CO2" s="39">
        <f>'1 Enterprises'!CO5</f>
        <v>0</v>
      </c>
      <c r="CP2" s="39">
        <f>'1 Enterprises'!CP5</f>
        <v>0</v>
      </c>
      <c r="CQ2" s="39">
        <f>'1 Enterprises'!CQ5</f>
        <v>0</v>
      </c>
      <c r="CR2" s="39">
        <f>'1 Enterprises'!CR5</f>
        <v>0</v>
      </c>
      <c r="CS2" s="39">
        <f>'1 Enterprises'!CS5</f>
        <v>0</v>
      </c>
      <c r="CT2" s="39">
        <f>'1 Enterprises'!CT5</f>
        <v>0</v>
      </c>
      <c r="CU2" s="39">
        <f>'1 Enterprises'!CU5</f>
        <v>0</v>
      </c>
      <c r="CV2" s="39">
        <f>'1 Enterprises'!CV5</f>
        <v>0</v>
      </c>
      <c r="CW2" s="39">
        <f>'1 Enterprises'!CW5</f>
        <v>0</v>
      </c>
      <c r="CX2" s="39">
        <f>'1 Enterprises'!CX5</f>
        <v>0</v>
      </c>
      <c r="CY2" s="39">
        <f>'1 Enterprises'!CY5</f>
        <v>0</v>
      </c>
    </row>
    <row r="3" spans="2:15" s="42" customFormat="1" ht="18.75" thickBot="1">
      <c r="B3" s="245">
        <f>'1 Enterprises'!D3</f>
        <v>0</v>
      </c>
      <c r="D3" s="282" t="s">
        <v>370</v>
      </c>
      <c r="E3" s="282"/>
      <c r="F3" s="282"/>
      <c r="G3" s="282"/>
      <c r="H3" s="282"/>
      <c r="I3" s="282"/>
      <c r="J3" s="282"/>
      <c r="K3" s="282"/>
      <c r="L3" s="282"/>
      <c r="M3" s="282"/>
      <c r="N3" s="282"/>
      <c r="O3" s="282"/>
    </row>
    <row r="4" spans="2:15" s="42" customFormat="1" ht="18">
      <c r="B4" s="245"/>
      <c r="D4" s="246"/>
      <c r="E4" s="246"/>
      <c r="F4" s="246"/>
      <c r="G4" s="246"/>
      <c r="H4" s="246"/>
      <c r="I4" s="246"/>
      <c r="J4" s="246"/>
      <c r="K4" s="246"/>
      <c r="L4" s="246"/>
      <c r="M4" s="246"/>
      <c r="N4" s="246"/>
      <c r="O4" s="246"/>
    </row>
    <row r="5" spans="2:103" s="42" customFormat="1" ht="18">
      <c r="B5" s="247" t="s">
        <v>609</v>
      </c>
      <c r="D5" s="246">
        <f>'9 COP Summary'!D5</f>
        <v>0</v>
      </c>
      <c r="E5" s="246">
        <f>'9 COP Summary'!E5</f>
        <v>0</v>
      </c>
      <c r="F5" s="246">
        <f>'9 COP Summary'!F5</f>
        <v>0</v>
      </c>
      <c r="G5" s="246">
        <f>'9 COP Summary'!G5</f>
        <v>0</v>
      </c>
      <c r="H5" s="246">
        <f>'9 COP Summary'!H5</f>
        <v>0</v>
      </c>
      <c r="I5" s="246">
        <f>'9 COP Summary'!I5</f>
        <v>0</v>
      </c>
      <c r="J5" s="246">
        <f>'9 COP Summary'!J5</f>
        <v>0</v>
      </c>
      <c r="K5" s="246">
        <f>'9 COP Summary'!K5</f>
        <v>0</v>
      </c>
      <c r="L5" s="246">
        <f>'9 COP Summary'!L5</f>
        <v>0</v>
      </c>
      <c r="M5" s="246">
        <f>'9 COP Summary'!M5</f>
        <v>0</v>
      </c>
      <c r="N5" s="246">
        <f>'9 COP Summary'!N5</f>
        <v>0</v>
      </c>
      <c r="O5" s="246">
        <f>'9 COP Summary'!O5</f>
        <v>0</v>
      </c>
      <c r="P5" s="246">
        <f>'9 COP Summary'!P5</f>
        <v>0</v>
      </c>
      <c r="Q5" s="246">
        <f>'9 COP Summary'!Q5</f>
        <v>0</v>
      </c>
      <c r="R5" s="246">
        <f>'9 COP Summary'!R5</f>
        <v>0</v>
      </c>
      <c r="S5" s="246">
        <f>'9 COP Summary'!S5</f>
        <v>0</v>
      </c>
      <c r="T5" s="246">
        <f>'9 COP Summary'!T5</f>
        <v>0</v>
      </c>
      <c r="U5" s="246">
        <f>'9 COP Summary'!U5</f>
        <v>0</v>
      </c>
      <c r="V5" s="246">
        <f>'9 COP Summary'!V5</f>
        <v>0</v>
      </c>
      <c r="W5" s="246">
        <f>'9 COP Summary'!W5</f>
        <v>0</v>
      </c>
      <c r="X5" s="246">
        <f>'9 COP Summary'!X5</f>
        <v>0</v>
      </c>
      <c r="Y5" s="246">
        <f>'9 COP Summary'!Y5</f>
        <v>0</v>
      </c>
      <c r="Z5" s="246">
        <f>'9 COP Summary'!Z5</f>
        <v>0</v>
      </c>
      <c r="AA5" s="246">
        <f>'9 COP Summary'!AA5</f>
        <v>0</v>
      </c>
      <c r="AB5" s="246">
        <f>'9 COP Summary'!AB5</f>
        <v>0</v>
      </c>
      <c r="AC5" s="246">
        <f>'9 COP Summary'!AC5</f>
        <v>0</v>
      </c>
      <c r="AD5" s="246">
        <f>'9 COP Summary'!AD5</f>
        <v>0</v>
      </c>
      <c r="AE5" s="246">
        <f>'9 COP Summary'!AE5</f>
        <v>0</v>
      </c>
      <c r="AF5" s="246">
        <f>'9 COP Summary'!AF5</f>
        <v>0</v>
      </c>
      <c r="AG5" s="246">
        <f>'9 COP Summary'!AG5</f>
        <v>0</v>
      </c>
      <c r="AH5" s="246">
        <f>'9 COP Summary'!AH5</f>
        <v>0</v>
      </c>
      <c r="AI5" s="246">
        <f>'9 COP Summary'!AI5</f>
        <v>0</v>
      </c>
      <c r="AJ5" s="246">
        <f>'9 COP Summary'!AJ5</f>
        <v>0</v>
      </c>
      <c r="AK5" s="246">
        <f>'9 COP Summary'!AK5</f>
        <v>0</v>
      </c>
      <c r="AL5" s="246">
        <f>'9 COP Summary'!AL5</f>
        <v>0</v>
      </c>
      <c r="AM5" s="246">
        <f>'9 COP Summary'!AM5</f>
        <v>0</v>
      </c>
      <c r="AN5" s="246">
        <f>'9 COP Summary'!AN5</f>
        <v>0</v>
      </c>
      <c r="AO5" s="246">
        <f>'9 COP Summary'!AO5</f>
        <v>0</v>
      </c>
      <c r="AP5" s="246">
        <f>'9 COP Summary'!AP5</f>
        <v>0</v>
      </c>
      <c r="AQ5" s="246">
        <f>'9 COP Summary'!AQ5</f>
        <v>0</v>
      </c>
      <c r="AR5" s="246">
        <f>'9 COP Summary'!AR5</f>
        <v>0</v>
      </c>
      <c r="AS5" s="246">
        <f>'9 COP Summary'!AS5</f>
        <v>0</v>
      </c>
      <c r="AT5" s="246">
        <f>'9 COP Summary'!AT5</f>
        <v>0</v>
      </c>
      <c r="AU5" s="246">
        <f>'9 COP Summary'!AU5</f>
        <v>0</v>
      </c>
      <c r="AV5" s="246">
        <f>'9 COP Summary'!AV5</f>
        <v>0</v>
      </c>
      <c r="AW5" s="246">
        <f>'9 COP Summary'!AW5</f>
        <v>0</v>
      </c>
      <c r="AX5" s="246">
        <f>'9 COP Summary'!AX5</f>
        <v>0</v>
      </c>
      <c r="AY5" s="246">
        <f>'9 COP Summary'!AY5</f>
        <v>0</v>
      </c>
      <c r="AZ5" s="246">
        <f>'9 COP Summary'!AZ5</f>
        <v>0</v>
      </c>
      <c r="BA5" s="246">
        <f>'9 COP Summary'!BA5</f>
        <v>0</v>
      </c>
      <c r="BB5" s="246">
        <f>'9 COP Summary'!BB5</f>
        <v>0</v>
      </c>
      <c r="BC5" s="246">
        <f>'9 COP Summary'!BC5</f>
        <v>0</v>
      </c>
      <c r="BD5" s="246">
        <f>'9 COP Summary'!BD5</f>
        <v>0</v>
      </c>
      <c r="BE5" s="246">
        <f>'9 COP Summary'!BE5</f>
        <v>0</v>
      </c>
      <c r="BF5" s="246">
        <f>'9 COP Summary'!BF5</f>
        <v>0</v>
      </c>
      <c r="BG5" s="246">
        <f>'9 COP Summary'!BG5</f>
        <v>0</v>
      </c>
      <c r="BH5" s="246">
        <f>'9 COP Summary'!BH5</f>
        <v>0</v>
      </c>
      <c r="BI5" s="246">
        <f>'9 COP Summary'!BI5</f>
        <v>0</v>
      </c>
      <c r="BJ5" s="246">
        <f>'9 COP Summary'!BJ5</f>
        <v>0</v>
      </c>
      <c r="BK5" s="246">
        <f>'9 COP Summary'!BK5</f>
        <v>0</v>
      </c>
      <c r="BL5" s="246">
        <f>'9 COP Summary'!BL5</f>
        <v>0</v>
      </c>
      <c r="BM5" s="246">
        <f>'9 COP Summary'!BM5</f>
        <v>0</v>
      </c>
      <c r="BN5" s="246">
        <f>'9 COP Summary'!BN5</f>
        <v>0</v>
      </c>
      <c r="BO5" s="246">
        <f>'9 COP Summary'!BO5</f>
        <v>0</v>
      </c>
      <c r="BP5" s="246">
        <f>'9 COP Summary'!BP5</f>
        <v>0</v>
      </c>
      <c r="BQ5" s="246">
        <f>'9 COP Summary'!BQ5</f>
        <v>0</v>
      </c>
      <c r="BR5" s="246">
        <f>'9 COP Summary'!BR5</f>
        <v>0</v>
      </c>
      <c r="BS5" s="246">
        <f>'9 COP Summary'!BS5</f>
        <v>0</v>
      </c>
      <c r="BT5" s="246">
        <f>'9 COP Summary'!BT5</f>
        <v>0</v>
      </c>
      <c r="BU5" s="246">
        <f>'9 COP Summary'!BU5</f>
        <v>0</v>
      </c>
      <c r="BV5" s="246">
        <f>'9 COP Summary'!BV5</f>
        <v>0</v>
      </c>
      <c r="BW5" s="246">
        <f>'9 COP Summary'!BW5</f>
        <v>0</v>
      </c>
      <c r="BX5" s="246">
        <f>'9 COP Summary'!BX5</f>
        <v>0</v>
      </c>
      <c r="BY5" s="246">
        <f>'9 COP Summary'!BY5</f>
        <v>0</v>
      </c>
      <c r="BZ5" s="246">
        <f>'9 COP Summary'!BZ5</f>
        <v>0</v>
      </c>
      <c r="CA5" s="246">
        <f>'9 COP Summary'!CA5</f>
        <v>0</v>
      </c>
      <c r="CB5" s="246">
        <f>'9 COP Summary'!CB5</f>
        <v>0</v>
      </c>
      <c r="CC5" s="246">
        <f>'9 COP Summary'!CC5</f>
        <v>0</v>
      </c>
      <c r="CD5" s="246">
        <f>'9 COP Summary'!CD5</f>
        <v>0</v>
      </c>
      <c r="CE5" s="246">
        <f>'9 COP Summary'!CE5</f>
        <v>0</v>
      </c>
      <c r="CF5" s="246">
        <f>'9 COP Summary'!CF5</f>
        <v>0</v>
      </c>
      <c r="CG5" s="246">
        <f>'9 COP Summary'!CG5</f>
        <v>0</v>
      </c>
      <c r="CH5" s="246">
        <f>'9 COP Summary'!CH5</f>
        <v>0</v>
      </c>
      <c r="CI5" s="246">
        <f>'9 COP Summary'!CI5</f>
        <v>0</v>
      </c>
      <c r="CJ5" s="246">
        <f>'9 COP Summary'!CJ5</f>
        <v>0</v>
      </c>
      <c r="CK5" s="246">
        <f>'9 COP Summary'!CK5</f>
        <v>0</v>
      </c>
      <c r="CL5" s="246">
        <f>'9 COP Summary'!CL5</f>
        <v>0</v>
      </c>
      <c r="CM5" s="246">
        <f>'9 COP Summary'!CM5</f>
        <v>0</v>
      </c>
      <c r="CN5" s="246">
        <f>'9 COP Summary'!CN5</f>
        <v>0</v>
      </c>
      <c r="CO5" s="246">
        <f>'9 COP Summary'!CO5</f>
        <v>0</v>
      </c>
      <c r="CP5" s="246">
        <f>'9 COP Summary'!CP5</f>
        <v>0</v>
      </c>
      <c r="CQ5" s="246">
        <f>'9 COP Summary'!CQ5</f>
        <v>0</v>
      </c>
      <c r="CR5" s="246">
        <f>'9 COP Summary'!CR5</f>
        <v>0</v>
      </c>
      <c r="CS5" s="246">
        <f>'9 COP Summary'!CS5</f>
        <v>0</v>
      </c>
      <c r="CT5" s="246">
        <f>'9 COP Summary'!CT5</f>
        <v>0</v>
      </c>
      <c r="CU5" s="246">
        <f>'9 COP Summary'!CU5</f>
        <v>0</v>
      </c>
      <c r="CV5" s="246">
        <f>'9 COP Summary'!CV5</f>
        <v>0</v>
      </c>
      <c r="CW5" s="246">
        <f>'9 COP Summary'!CW5</f>
        <v>0</v>
      </c>
      <c r="CX5" s="246">
        <f>'9 COP Summary'!CX5</f>
        <v>0</v>
      </c>
      <c r="CY5" s="246">
        <f>'9 COP Summary'!CY5</f>
        <v>0</v>
      </c>
    </row>
    <row r="6" spans="2:16" s="42" customFormat="1" ht="15">
      <c r="B6" s="40" t="s">
        <v>238</v>
      </c>
      <c r="D6" s="108"/>
      <c r="E6" s="108"/>
      <c r="F6" s="108"/>
      <c r="G6" s="108"/>
      <c r="H6" s="108"/>
      <c r="I6" s="108"/>
      <c r="J6" s="108"/>
      <c r="K6" s="108"/>
      <c r="L6" s="108"/>
      <c r="M6" s="108"/>
      <c r="N6" s="108"/>
      <c r="O6" s="108"/>
      <c r="P6" s="108"/>
    </row>
    <row r="7" spans="2:103" s="16" customFormat="1" ht="15">
      <c r="B7" s="118" t="s">
        <v>359</v>
      </c>
      <c r="D7" s="109">
        <f>'9 COP Summary'!D8</f>
        <v>0</v>
      </c>
      <c r="E7" s="110">
        <f>'9 COP Summary'!E8</f>
        <v>0</v>
      </c>
      <c r="F7" s="110">
        <f>'9 COP Summary'!F8</f>
        <v>0</v>
      </c>
      <c r="G7" s="110">
        <f>'9 COP Summary'!G8</f>
        <v>0</v>
      </c>
      <c r="H7" s="110">
        <f>'9 COP Summary'!H8</f>
        <v>0</v>
      </c>
      <c r="I7" s="110">
        <f>'9 COP Summary'!I8</f>
        <v>0</v>
      </c>
      <c r="J7" s="110">
        <f>'9 COP Summary'!J8</f>
        <v>0</v>
      </c>
      <c r="K7" s="110">
        <f>'9 COP Summary'!K8</f>
        <v>0</v>
      </c>
      <c r="L7" s="110">
        <f>'9 COP Summary'!L8</f>
        <v>0</v>
      </c>
      <c r="M7" s="110">
        <f>'9 COP Summary'!M8</f>
        <v>0</v>
      </c>
      <c r="N7" s="110">
        <f>'9 COP Summary'!N8</f>
        <v>0</v>
      </c>
      <c r="O7" s="111">
        <f>'9 COP Summary'!O8</f>
        <v>0</v>
      </c>
      <c r="P7" s="111">
        <f>'9 COP Summary'!P8</f>
        <v>0</v>
      </c>
      <c r="Q7" s="111">
        <f>'9 COP Summary'!Q8</f>
        <v>0</v>
      </c>
      <c r="R7" s="111">
        <f>'9 COP Summary'!R8</f>
        <v>0</v>
      </c>
      <c r="S7" s="111">
        <f>'9 COP Summary'!S8</f>
        <v>0</v>
      </c>
      <c r="T7" s="111">
        <f>'9 COP Summary'!T8</f>
        <v>0</v>
      </c>
      <c r="U7" s="111">
        <f>'9 COP Summary'!U8</f>
        <v>0</v>
      </c>
      <c r="V7" s="111">
        <f>'9 COP Summary'!V8</f>
        <v>0</v>
      </c>
      <c r="W7" s="111">
        <f>'9 COP Summary'!W8</f>
        <v>0</v>
      </c>
      <c r="X7" s="111">
        <f>'9 COP Summary'!X8</f>
        <v>0</v>
      </c>
      <c r="Y7" s="111">
        <f>'9 COP Summary'!Y8</f>
        <v>0</v>
      </c>
      <c r="Z7" s="111">
        <f>'9 COP Summary'!Z8</f>
        <v>0</v>
      </c>
      <c r="AA7" s="111">
        <f>'9 COP Summary'!AA8</f>
        <v>0</v>
      </c>
      <c r="AB7" s="111">
        <f>'9 COP Summary'!AB8</f>
        <v>0</v>
      </c>
      <c r="AC7" s="111">
        <f>'9 COP Summary'!AC8</f>
        <v>0</v>
      </c>
      <c r="AD7" s="111">
        <f>'9 COP Summary'!AD8</f>
        <v>0</v>
      </c>
      <c r="AE7" s="111">
        <f>'9 COP Summary'!AE8</f>
        <v>0</v>
      </c>
      <c r="AF7" s="111">
        <f>'9 COP Summary'!AF8</f>
        <v>0</v>
      </c>
      <c r="AG7" s="111">
        <f>'9 COP Summary'!AG8</f>
        <v>0</v>
      </c>
      <c r="AH7" s="111">
        <f>'9 COP Summary'!AH8</f>
        <v>0</v>
      </c>
      <c r="AI7" s="111">
        <f>'9 COP Summary'!AI8</f>
        <v>0</v>
      </c>
      <c r="AJ7" s="111">
        <f>'9 COP Summary'!AJ8</f>
        <v>0</v>
      </c>
      <c r="AK7" s="111">
        <f>'9 COP Summary'!AK8</f>
        <v>0</v>
      </c>
      <c r="AL7" s="111">
        <f>'9 COP Summary'!AL8</f>
        <v>0</v>
      </c>
      <c r="AM7" s="111">
        <f>'9 COP Summary'!AM8</f>
        <v>0</v>
      </c>
      <c r="AN7" s="111">
        <f>'9 COP Summary'!AN8</f>
        <v>0</v>
      </c>
      <c r="AO7" s="111">
        <f>'9 COP Summary'!AO8</f>
        <v>0</v>
      </c>
      <c r="AP7" s="111">
        <f>'9 COP Summary'!AP8</f>
        <v>0</v>
      </c>
      <c r="AQ7" s="111">
        <f>'9 COP Summary'!AQ8</f>
        <v>0</v>
      </c>
      <c r="AR7" s="111">
        <f>'9 COP Summary'!AR8</f>
        <v>0</v>
      </c>
      <c r="AS7" s="111">
        <f>'9 COP Summary'!AS8</f>
        <v>0</v>
      </c>
      <c r="AT7" s="111">
        <f>'9 COP Summary'!AT8</f>
        <v>0</v>
      </c>
      <c r="AU7" s="111">
        <f>'9 COP Summary'!AU8</f>
        <v>0</v>
      </c>
      <c r="AV7" s="111">
        <f>'9 COP Summary'!AV8</f>
        <v>0</v>
      </c>
      <c r="AW7" s="111">
        <f>'9 COP Summary'!AW8</f>
        <v>0</v>
      </c>
      <c r="AX7" s="111">
        <f>'9 COP Summary'!AX8</f>
        <v>0</v>
      </c>
      <c r="AY7" s="111">
        <f>'9 COP Summary'!AY8</f>
        <v>0</v>
      </c>
      <c r="AZ7" s="111">
        <f>'9 COP Summary'!AZ8</f>
        <v>0</v>
      </c>
      <c r="BA7" s="111">
        <f>'9 COP Summary'!BA8</f>
        <v>0</v>
      </c>
      <c r="BB7" s="111">
        <f>'9 COP Summary'!BB8</f>
        <v>0</v>
      </c>
      <c r="BC7" s="111">
        <f>'9 COP Summary'!BC8</f>
        <v>0</v>
      </c>
      <c r="BD7" s="111">
        <f>'9 COP Summary'!BD8</f>
        <v>0</v>
      </c>
      <c r="BE7" s="111">
        <f>'9 COP Summary'!BE8</f>
        <v>0</v>
      </c>
      <c r="BF7" s="111">
        <f>'9 COP Summary'!BF8</f>
        <v>0</v>
      </c>
      <c r="BG7" s="111">
        <f>'9 COP Summary'!BG8</f>
        <v>0</v>
      </c>
      <c r="BH7" s="111">
        <f>'9 COP Summary'!BH8</f>
        <v>0</v>
      </c>
      <c r="BI7" s="111">
        <f>'9 COP Summary'!BI8</f>
        <v>0</v>
      </c>
      <c r="BJ7" s="111">
        <f>'9 COP Summary'!BJ8</f>
        <v>0</v>
      </c>
      <c r="BK7" s="111">
        <f>'9 COP Summary'!BK8</f>
        <v>0</v>
      </c>
      <c r="BL7" s="111">
        <f>'9 COP Summary'!BL8</f>
        <v>0</v>
      </c>
      <c r="BM7" s="111">
        <f>'9 COP Summary'!BM8</f>
        <v>0</v>
      </c>
      <c r="BN7" s="111">
        <f>'9 COP Summary'!BN8</f>
        <v>0</v>
      </c>
      <c r="BO7" s="111">
        <f>'9 COP Summary'!BO8</f>
        <v>0</v>
      </c>
      <c r="BP7" s="111">
        <f>'9 COP Summary'!BP8</f>
        <v>0</v>
      </c>
      <c r="BQ7" s="111">
        <f>'9 COP Summary'!BQ8</f>
        <v>0</v>
      </c>
      <c r="BR7" s="111">
        <f>'9 COP Summary'!BR8</f>
        <v>0</v>
      </c>
      <c r="BS7" s="111">
        <f>'9 COP Summary'!BS8</f>
        <v>0</v>
      </c>
      <c r="BT7" s="111">
        <f>'9 COP Summary'!BT8</f>
        <v>0</v>
      </c>
      <c r="BU7" s="111">
        <f>'9 COP Summary'!BU8</f>
        <v>0</v>
      </c>
      <c r="BV7" s="111">
        <f>'9 COP Summary'!BV8</f>
        <v>0</v>
      </c>
      <c r="BW7" s="111">
        <f>'9 COP Summary'!BW8</f>
        <v>0</v>
      </c>
      <c r="BX7" s="111">
        <f>'9 COP Summary'!BX8</f>
        <v>0</v>
      </c>
      <c r="BY7" s="111">
        <f>'9 COP Summary'!BY8</f>
        <v>0</v>
      </c>
      <c r="BZ7" s="111">
        <f>'9 COP Summary'!BZ8</f>
        <v>0</v>
      </c>
      <c r="CA7" s="111">
        <f>'9 COP Summary'!CA8</f>
        <v>0</v>
      </c>
      <c r="CB7" s="111">
        <f>'9 COP Summary'!CB8</f>
        <v>0</v>
      </c>
      <c r="CC7" s="111">
        <f>'9 COP Summary'!CC8</f>
        <v>0</v>
      </c>
      <c r="CD7" s="111">
        <f>'9 COP Summary'!CD8</f>
        <v>0</v>
      </c>
      <c r="CE7" s="111">
        <f>'9 COP Summary'!CE8</f>
        <v>0</v>
      </c>
      <c r="CF7" s="111">
        <f>'9 COP Summary'!CF8</f>
        <v>0</v>
      </c>
      <c r="CG7" s="111">
        <f>'9 COP Summary'!CG8</f>
        <v>0</v>
      </c>
      <c r="CH7" s="111">
        <f>'9 COP Summary'!CH8</f>
        <v>0</v>
      </c>
      <c r="CI7" s="111">
        <f>'9 COP Summary'!CI8</f>
        <v>0</v>
      </c>
      <c r="CJ7" s="111">
        <f>'9 COP Summary'!CJ8</f>
        <v>0</v>
      </c>
      <c r="CK7" s="111">
        <f>'9 COP Summary'!CK8</f>
        <v>0</v>
      </c>
      <c r="CL7" s="111">
        <f>'9 COP Summary'!CL8</f>
        <v>0</v>
      </c>
      <c r="CM7" s="111">
        <f>'9 COP Summary'!CM8</f>
        <v>0</v>
      </c>
      <c r="CN7" s="111">
        <f>'9 COP Summary'!CN8</f>
        <v>0</v>
      </c>
      <c r="CO7" s="111">
        <f>'9 COP Summary'!CO8</f>
        <v>0</v>
      </c>
      <c r="CP7" s="111">
        <f>'9 COP Summary'!CP8</f>
        <v>0</v>
      </c>
      <c r="CQ7" s="111">
        <f>'9 COP Summary'!CQ8</f>
        <v>0</v>
      </c>
      <c r="CR7" s="111">
        <f>'9 COP Summary'!CR8</f>
        <v>0</v>
      </c>
      <c r="CS7" s="111">
        <f>'9 COP Summary'!CS8</f>
        <v>0</v>
      </c>
      <c r="CT7" s="111">
        <f>'9 COP Summary'!CT8</f>
        <v>0</v>
      </c>
      <c r="CU7" s="111">
        <f>'9 COP Summary'!CU8</f>
        <v>0</v>
      </c>
      <c r="CV7" s="111">
        <f>'9 COP Summary'!CV8</f>
        <v>0</v>
      </c>
      <c r="CW7" s="111">
        <f>'9 COP Summary'!CW8</f>
        <v>0</v>
      </c>
      <c r="CX7" s="111">
        <f>'9 COP Summary'!CX8</f>
        <v>0</v>
      </c>
      <c r="CY7" s="111">
        <f>'9 COP Summary'!CY8</f>
        <v>0</v>
      </c>
    </row>
    <row r="8" spans="2:103" s="16" customFormat="1" ht="15">
      <c r="B8" s="118" t="s">
        <v>357</v>
      </c>
      <c r="D8" s="112">
        <f>D7/0.9</f>
        <v>0</v>
      </c>
      <c r="E8" s="113">
        <f aca="true" t="shared" si="0" ref="E8:P8">E7/0.9</f>
        <v>0</v>
      </c>
      <c r="F8" s="113">
        <f t="shared" si="0"/>
        <v>0</v>
      </c>
      <c r="G8" s="113">
        <f t="shared" si="0"/>
        <v>0</v>
      </c>
      <c r="H8" s="113">
        <f t="shared" si="0"/>
        <v>0</v>
      </c>
      <c r="I8" s="113">
        <f t="shared" si="0"/>
        <v>0</v>
      </c>
      <c r="J8" s="113">
        <f t="shared" si="0"/>
        <v>0</v>
      </c>
      <c r="K8" s="113">
        <f t="shared" si="0"/>
        <v>0</v>
      </c>
      <c r="L8" s="113">
        <f t="shared" si="0"/>
        <v>0</v>
      </c>
      <c r="M8" s="113">
        <f t="shared" si="0"/>
        <v>0</v>
      </c>
      <c r="N8" s="113">
        <f t="shared" si="0"/>
        <v>0</v>
      </c>
      <c r="O8" s="114">
        <f t="shared" si="0"/>
        <v>0</v>
      </c>
      <c r="P8" s="114">
        <f t="shared" si="0"/>
        <v>0</v>
      </c>
      <c r="Q8" s="114">
        <f aca="true" t="shared" si="1" ref="Q8:AB8">Q7/0.9</f>
        <v>0</v>
      </c>
      <c r="R8" s="114">
        <f t="shared" si="1"/>
        <v>0</v>
      </c>
      <c r="S8" s="114">
        <f t="shared" si="1"/>
        <v>0</v>
      </c>
      <c r="T8" s="114">
        <f t="shared" si="1"/>
        <v>0</v>
      </c>
      <c r="U8" s="114">
        <f t="shared" si="1"/>
        <v>0</v>
      </c>
      <c r="V8" s="114">
        <f t="shared" si="1"/>
        <v>0</v>
      </c>
      <c r="W8" s="114">
        <f t="shared" si="1"/>
        <v>0</v>
      </c>
      <c r="X8" s="114">
        <f t="shared" si="1"/>
        <v>0</v>
      </c>
      <c r="Y8" s="114">
        <f t="shared" si="1"/>
        <v>0</v>
      </c>
      <c r="Z8" s="114">
        <f t="shared" si="1"/>
        <v>0</v>
      </c>
      <c r="AA8" s="114">
        <f t="shared" si="1"/>
        <v>0</v>
      </c>
      <c r="AB8" s="114">
        <f t="shared" si="1"/>
        <v>0</v>
      </c>
      <c r="AC8" s="114">
        <f aca="true" t="shared" si="2" ref="AC8:CN8">AC7/0.9</f>
        <v>0</v>
      </c>
      <c r="AD8" s="114">
        <f t="shared" si="2"/>
        <v>0</v>
      </c>
      <c r="AE8" s="114">
        <f t="shared" si="2"/>
        <v>0</v>
      </c>
      <c r="AF8" s="114">
        <f t="shared" si="2"/>
        <v>0</v>
      </c>
      <c r="AG8" s="114">
        <f t="shared" si="2"/>
        <v>0</v>
      </c>
      <c r="AH8" s="114">
        <f t="shared" si="2"/>
        <v>0</v>
      </c>
      <c r="AI8" s="114">
        <f t="shared" si="2"/>
        <v>0</v>
      </c>
      <c r="AJ8" s="114">
        <f t="shared" si="2"/>
        <v>0</v>
      </c>
      <c r="AK8" s="114">
        <f t="shared" si="2"/>
        <v>0</v>
      </c>
      <c r="AL8" s="114">
        <f t="shared" si="2"/>
        <v>0</v>
      </c>
      <c r="AM8" s="114">
        <f t="shared" si="2"/>
        <v>0</v>
      </c>
      <c r="AN8" s="114">
        <f t="shared" si="2"/>
        <v>0</v>
      </c>
      <c r="AO8" s="114">
        <f t="shared" si="2"/>
        <v>0</v>
      </c>
      <c r="AP8" s="114">
        <f t="shared" si="2"/>
        <v>0</v>
      </c>
      <c r="AQ8" s="114">
        <f t="shared" si="2"/>
        <v>0</v>
      </c>
      <c r="AR8" s="114">
        <f t="shared" si="2"/>
        <v>0</v>
      </c>
      <c r="AS8" s="114">
        <f t="shared" si="2"/>
        <v>0</v>
      </c>
      <c r="AT8" s="114">
        <f t="shared" si="2"/>
        <v>0</v>
      </c>
      <c r="AU8" s="114">
        <f t="shared" si="2"/>
        <v>0</v>
      </c>
      <c r="AV8" s="114">
        <f t="shared" si="2"/>
        <v>0</v>
      </c>
      <c r="AW8" s="114">
        <f t="shared" si="2"/>
        <v>0</v>
      </c>
      <c r="AX8" s="114">
        <f t="shared" si="2"/>
        <v>0</v>
      </c>
      <c r="AY8" s="114">
        <f t="shared" si="2"/>
        <v>0</v>
      </c>
      <c r="AZ8" s="114">
        <f t="shared" si="2"/>
        <v>0</v>
      </c>
      <c r="BA8" s="114">
        <f t="shared" si="2"/>
        <v>0</v>
      </c>
      <c r="BB8" s="114">
        <f t="shared" si="2"/>
        <v>0</v>
      </c>
      <c r="BC8" s="114">
        <f t="shared" si="2"/>
        <v>0</v>
      </c>
      <c r="BD8" s="114">
        <f t="shared" si="2"/>
        <v>0</v>
      </c>
      <c r="BE8" s="114">
        <f t="shared" si="2"/>
        <v>0</v>
      </c>
      <c r="BF8" s="114">
        <f t="shared" si="2"/>
        <v>0</v>
      </c>
      <c r="BG8" s="114">
        <f t="shared" si="2"/>
        <v>0</v>
      </c>
      <c r="BH8" s="114">
        <f t="shared" si="2"/>
        <v>0</v>
      </c>
      <c r="BI8" s="114">
        <f t="shared" si="2"/>
        <v>0</v>
      </c>
      <c r="BJ8" s="114">
        <f t="shared" si="2"/>
        <v>0</v>
      </c>
      <c r="BK8" s="114">
        <f t="shared" si="2"/>
        <v>0</v>
      </c>
      <c r="BL8" s="114">
        <f t="shared" si="2"/>
        <v>0</v>
      </c>
      <c r="BM8" s="114">
        <f t="shared" si="2"/>
        <v>0</v>
      </c>
      <c r="BN8" s="114">
        <f t="shared" si="2"/>
        <v>0</v>
      </c>
      <c r="BO8" s="114">
        <f t="shared" si="2"/>
        <v>0</v>
      </c>
      <c r="BP8" s="114">
        <f t="shared" si="2"/>
        <v>0</v>
      </c>
      <c r="BQ8" s="114">
        <f t="shared" si="2"/>
        <v>0</v>
      </c>
      <c r="BR8" s="114">
        <f t="shared" si="2"/>
        <v>0</v>
      </c>
      <c r="BS8" s="114">
        <f t="shared" si="2"/>
        <v>0</v>
      </c>
      <c r="BT8" s="114">
        <f t="shared" si="2"/>
        <v>0</v>
      </c>
      <c r="BU8" s="114">
        <f t="shared" si="2"/>
        <v>0</v>
      </c>
      <c r="BV8" s="114">
        <f t="shared" si="2"/>
        <v>0</v>
      </c>
      <c r="BW8" s="114">
        <f t="shared" si="2"/>
        <v>0</v>
      </c>
      <c r="BX8" s="114">
        <f t="shared" si="2"/>
        <v>0</v>
      </c>
      <c r="BY8" s="114">
        <f t="shared" si="2"/>
        <v>0</v>
      </c>
      <c r="BZ8" s="114">
        <f t="shared" si="2"/>
        <v>0</v>
      </c>
      <c r="CA8" s="114">
        <f t="shared" si="2"/>
        <v>0</v>
      </c>
      <c r="CB8" s="114">
        <f t="shared" si="2"/>
        <v>0</v>
      </c>
      <c r="CC8" s="114">
        <f t="shared" si="2"/>
        <v>0</v>
      </c>
      <c r="CD8" s="114">
        <f t="shared" si="2"/>
        <v>0</v>
      </c>
      <c r="CE8" s="114">
        <f t="shared" si="2"/>
        <v>0</v>
      </c>
      <c r="CF8" s="114">
        <f t="shared" si="2"/>
        <v>0</v>
      </c>
      <c r="CG8" s="114">
        <f t="shared" si="2"/>
        <v>0</v>
      </c>
      <c r="CH8" s="114">
        <f t="shared" si="2"/>
        <v>0</v>
      </c>
      <c r="CI8" s="114">
        <f t="shared" si="2"/>
        <v>0</v>
      </c>
      <c r="CJ8" s="114">
        <f t="shared" si="2"/>
        <v>0</v>
      </c>
      <c r="CK8" s="114">
        <f t="shared" si="2"/>
        <v>0</v>
      </c>
      <c r="CL8" s="114">
        <f t="shared" si="2"/>
        <v>0</v>
      </c>
      <c r="CM8" s="114">
        <f t="shared" si="2"/>
        <v>0</v>
      </c>
      <c r="CN8" s="114">
        <f t="shared" si="2"/>
        <v>0</v>
      </c>
      <c r="CO8" s="114">
        <f aca="true" t="shared" si="3" ref="CO8:CY8">CO7/0.9</f>
        <v>0</v>
      </c>
      <c r="CP8" s="114">
        <f t="shared" si="3"/>
        <v>0</v>
      </c>
      <c r="CQ8" s="114">
        <f t="shared" si="3"/>
        <v>0</v>
      </c>
      <c r="CR8" s="114">
        <f t="shared" si="3"/>
        <v>0</v>
      </c>
      <c r="CS8" s="114">
        <f t="shared" si="3"/>
        <v>0</v>
      </c>
      <c r="CT8" s="114">
        <f t="shared" si="3"/>
        <v>0</v>
      </c>
      <c r="CU8" s="114">
        <f t="shared" si="3"/>
        <v>0</v>
      </c>
      <c r="CV8" s="114">
        <f t="shared" si="3"/>
        <v>0</v>
      </c>
      <c r="CW8" s="114">
        <f t="shared" si="3"/>
        <v>0</v>
      </c>
      <c r="CX8" s="114">
        <f t="shared" si="3"/>
        <v>0</v>
      </c>
      <c r="CY8" s="114">
        <f t="shared" si="3"/>
        <v>0</v>
      </c>
    </row>
    <row r="9" spans="2:103" s="16" customFormat="1" ht="15">
      <c r="B9" s="118" t="s">
        <v>358</v>
      </c>
      <c r="D9" s="115">
        <f>D7/0.7</f>
        <v>0</v>
      </c>
      <c r="E9" s="116">
        <f aca="true" t="shared" si="4" ref="E9:O9">E7/0.7</f>
        <v>0</v>
      </c>
      <c r="F9" s="116">
        <f t="shared" si="4"/>
        <v>0</v>
      </c>
      <c r="G9" s="116">
        <f t="shared" si="4"/>
        <v>0</v>
      </c>
      <c r="H9" s="116">
        <f t="shared" si="4"/>
        <v>0</v>
      </c>
      <c r="I9" s="116">
        <f t="shared" si="4"/>
        <v>0</v>
      </c>
      <c r="J9" s="116">
        <f t="shared" si="4"/>
        <v>0</v>
      </c>
      <c r="K9" s="116">
        <f t="shared" si="4"/>
        <v>0</v>
      </c>
      <c r="L9" s="116">
        <f t="shared" si="4"/>
        <v>0</v>
      </c>
      <c r="M9" s="116">
        <f t="shared" si="4"/>
        <v>0</v>
      </c>
      <c r="N9" s="116">
        <f t="shared" si="4"/>
        <v>0</v>
      </c>
      <c r="O9" s="117">
        <f t="shared" si="4"/>
        <v>0</v>
      </c>
      <c r="P9" s="117">
        <f aca="true" t="shared" si="5" ref="P9:AB9">P7/0.7</f>
        <v>0</v>
      </c>
      <c r="Q9" s="117">
        <f t="shared" si="5"/>
        <v>0</v>
      </c>
      <c r="R9" s="117">
        <f t="shared" si="5"/>
        <v>0</v>
      </c>
      <c r="S9" s="117">
        <f t="shared" si="5"/>
        <v>0</v>
      </c>
      <c r="T9" s="117">
        <f t="shared" si="5"/>
        <v>0</v>
      </c>
      <c r="U9" s="117">
        <f t="shared" si="5"/>
        <v>0</v>
      </c>
      <c r="V9" s="117">
        <f t="shared" si="5"/>
        <v>0</v>
      </c>
      <c r="W9" s="117">
        <f t="shared" si="5"/>
        <v>0</v>
      </c>
      <c r="X9" s="117">
        <f t="shared" si="5"/>
        <v>0</v>
      </c>
      <c r="Y9" s="117">
        <f t="shared" si="5"/>
        <v>0</v>
      </c>
      <c r="Z9" s="117">
        <f t="shared" si="5"/>
        <v>0</v>
      </c>
      <c r="AA9" s="117">
        <f t="shared" si="5"/>
        <v>0</v>
      </c>
      <c r="AB9" s="117">
        <f t="shared" si="5"/>
        <v>0</v>
      </c>
      <c r="AC9" s="117">
        <f aca="true" t="shared" si="6" ref="AC9:CN9">AC7/0.7</f>
        <v>0</v>
      </c>
      <c r="AD9" s="117">
        <f t="shared" si="6"/>
        <v>0</v>
      </c>
      <c r="AE9" s="117">
        <f t="shared" si="6"/>
        <v>0</v>
      </c>
      <c r="AF9" s="117">
        <f t="shared" si="6"/>
        <v>0</v>
      </c>
      <c r="AG9" s="117">
        <f t="shared" si="6"/>
        <v>0</v>
      </c>
      <c r="AH9" s="117">
        <f t="shared" si="6"/>
        <v>0</v>
      </c>
      <c r="AI9" s="117">
        <f t="shared" si="6"/>
        <v>0</v>
      </c>
      <c r="AJ9" s="117">
        <f t="shared" si="6"/>
        <v>0</v>
      </c>
      <c r="AK9" s="117">
        <f t="shared" si="6"/>
        <v>0</v>
      </c>
      <c r="AL9" s="117">
        <f t="shared" si="6"/>
        <v>0</v>
      </c>
      <c r="AM9" s="117">
        <f t="shared" si="6"/>
        <v>0</v>
      </c>
      <c r="AN9" s="117">
        <f t="shared" si="6"/>
        <v>0</v>
      </c>
      <c r="AO9" s="117">
        <f t="shared" si="6"/>
        <v>0</v>
      </c>
      <c r="AP9" s="117">
        <f t="shared" si="6"/>
        <v>0</v>
      </c>
      <c r="AQ9" s="117">
        <f t="shared" si="6"/>
        <v>0</v>
      </c>
      <c r="AR9" s="117">
        <f t="shared" si="6"/>
        <v>0</v>
      </c>
      <c r="AS9" s="117">
        <f t="shared" si="6"/>
        <v>0</v>
      </c>
      <c r="AT9" s="117">
        <f t="shared" si="6"/>
        <v>0</v>
      </c>
      <c r="AU9" s="117">
        <f t="shared" si="6"/>
        <v>0</v>
      </c>
      <c r="AV9" s="117">
        <f t="shared" si="6"/>
        <v>0</v>
      </c>
      <c r="AW9" s="117">
        <f t="shared" si="6"/>
        <v>0</v>
      </c>
      <c r="AX9" s="117">
        <f t="shared" si="6"/>
        <v>0</v>
      </c>
      <c r="AY9" s="117">
        <f t="shared" si="6"/>
        <v>0</v>
      </c>
      <c r="AZ9" s="117">
        <f t="shared" si="6"/>
        <v>0</v>
      </c>
      <c r="BA9" s="117">
        <f t="shared" si="6"/>
        <v>0</v>
      </c>
      <c r="BB9" s="117">
        <f t="shared" si="6"/>
        <v>0</v>
      </c>
      <c r="BC9" s="117">
        <f t="shared" si="6"/>
        <v>0</v>
      </c>
      <c r="BD9" s="117">
        <f t="shared" si="6"/>
        <v>0</v>
      </c>
      <c r="BE9" s="117">
        <f t="shared" si="6"/>
        <v>0</v>
      </c>
      <c r="BF9" s="117">
        <f t="shared" si="6"/>
        <v>0</v>
      </c>
      <c r="BG9" s="117">
        <f t="shared" si="6"/>
        <v>0</v>
      </c>
      <c r="BH9" s="117">
        <f t="shared" si="6"/>
        <v>0</v>
      </c>
      <c r="BI9" s="117">
        <f t="shared" si="6"/>
        <v>0</v>
      </c>
      <c r="BJ9" s="117">
        <f t="shared" si="6"/>
        <v>0</v>
      </c>
      <c r="BK9" s="117">
        <f t="shared" si="6"/>
        <v>0</v>
      </c>
      <c r="BL9" s="117">
        <f t="shared" si="6"/>
        <v>0</v>
      </c>
      <c r="BM9" s="117">
        <f t="shared" si="6"/>
        <v>0</v>
      </c>
      <c r="BN9" s="117">
        <f t="shared" si="6"/>
        <v>0</v>
      </c>
      <c r="BO9" s="117">
        <f t="shared" si="6"/>
        <v>0</v>
      </c>
      <c r="BP9" s="117">
        <f t="shared" si="6"/>
        <v>0</v>
      </c>
      <c r="BQ9" s="117">
        <f t="shared" si="6"/>
        <v>0</v>
      </c>
      <c r="BR9" s="117">
        <f t="shared" si="6"/>
        <v>0</v>
      </c>
      <c r="BS9" s="117">
        <f t="shared" si="6"/>
        <v>0</v>
      </c>
      <c r="BT9" s="117">
        <f t="shared" si="6"/>
        <v>0</v>
      </c>
      <c r="BU9" s="117">
        <f t="shared" si="6"/>
        <v>0</v>
      </c>
      <c r="BV9" s="117">
        <f t="shared" si="6"/>
        <v>0</v>
      </c>
      <c r="BW9" s="117">
        <f t="shared" si="6"/>
        <v>0</v>
      </c>
      <c r="BX9" s="117">
        <f t="shared" si="6"/>
        <v>0</v>
      </c>
      <c r="BY9" s="117">
        <f t="shared" si="6"/>
        <v>0</v>
      </c>
      <c r="BZ9" s="117">
        <f t="shared" si="6"/>
        <v>0</v>
      </c>
      <c r="CA9" s="117">
        <f t="shared" si="6"/>
        <v>0</v>
      </c>
      <c r="CB9" s="117">
        <f t="shared" si="6"/>
        <v>0</v>
      </c>
      <c r="CC9" s="117">
        <f t="shared" si="6"/>
        <v>0</v>
      </c>
      <c r="CD9" s="117">
        <f t="shared" si="6"/>
        <v>0</v>
      </c>
      <c r="CE9" s="117">
        <f t="shared" si="6"/>
        <v>0</v>
      </c>
      <c r="CF9" s="117">
        <f t="shared" si="6"/>
        <v>0</v>
      </c>
      <c r="CG9" s="117">
        <f t="shared" si="6"/>
        <v>0</v>
      </c>
      <c r="CH9" s="117">
        <f t="shared" si="6"/>
        <v>0</v>
      </c>
      <c r="CI9" s="117">
        <f t="shared" si="6"/>
        <v>0</v>
      </c>
      <c r="CJ9" s="117">
        <f t="shared" si="6"/>
        <v>0</v>
      </c>
      <c r="CK9" s="117">
        <f t="shared" si="6"/>
        <v>0</v>
      </c>
      <c r="CL9" s="117">
        <f t="shared" si="6"/>
        <v>0</v>
      </c>
      <c r="CM9" s="117">
        <f t="shared" si="6"/>
        <v>0</v>
      </c>
      <c r="CN9" s="117">
        <f t="shared" si="6"/>
        <v>0</v>
      </c>
      <c r="CO9" s="117">
        <f aca="true" t="shared" si="7" ref="CO9:CY9">CO7/0.7</f>
        <v>0</v>
      </c>
      <c r="CP9" s="117">
        <f t="shared" si="7"/>
        <v>0</v>
      </c>
      <c r="CQ9" s="117">
        <f t="shared" si="7"/>
        <v>0</v>
      </c>
      <c r="CR9" s="117">
        <f t="shared" si="7"/>
        <v>0</v>
      </c>
      <c r="CS9" s="117">
        <f t="shared" si="7"/>
        <v>0</v>
      </c>
      <c r="CT9" s="117">
        <f t="shared" si="7"/>
        <v>0</v>
      </c>
      <c r="CU9" s="117">
        <f t="shared" si="7"/>
        <v>0</v>
      </c>
      <c r="CV9" s="117">
        <f t="shared" si="7"/>
        <v>0</v>
      </c>
      <c r="CW9" s="117">
        <f t="shared" si="7"/>
        <v>0</v>
      </c>
      <c r="CX9" s="117">
        <f t="shared" si="7"/>
        <v>0</v>
      </c>
      <c r="CY9" s="117">
        <f t="shared" si="7"/>
        <v>0</v>
      </c>
    </row>
    <row r="10" spans="2:103" s="16" customFormat="1" ht="15">
      <c r="B10" s="118"/>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row>
    <row r="11" spans="2:103" s="16" customFormat="1" ht="15">
      <c r="B11" s="119" t="s">
        <v>333</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row>
    <row r="12" spans="1:103" ht="15">
      <c r="A12" s="16"/>
      <c r="B12" s="118" t="s">
        <v>359</v>
      </c>
      <c r="C12" s="16"/>
      <c r="D12" s="43">
        <f>'9 COP Summary'!D14</f>
        <v>0</v>
      </c>
      <c r="E12" s="43">
        <f>'9 COP Summary'!E14</f>
        <v>0</v>
      </c>
      <c r="F12" s="43">
        <f>'9 COP Summary'!F14</f>
        <v>0</v>
      </c>
      <c r="G12" s="43">
        <f>'9 COP Summary'!G14</f>
        <v>0</v>
      </c>
      <c r="H12" s="43">
        <f>'9 COP Summary'!H14</f>
        <v>0</v>
      </c>
      <c r="I12" s="43">
        <f>'9 COP Summary'!I14</f>
        <v>0</v>
      </c>
      <c r="J12" s="43">
        <f>'9 COP Summary'!J14</f>
        <v>0</v>
      </c>
      <c r="K12" s="43">
        <f>'9 COP Summary'!K14</f>
        <v>0</v>
      </c>
      <c r="L12" s="43">
        <f>'9 COP Summary'!L14</f>
        <v>0</v>
      </c>
      <c r="M12" s="43">
        <f>'9 COP Summary'!M14</f>
        <v>0</v>
      </c>
      <c r="N12" s="43">
        <f>'9 COP Summary'!N14</f>
        <v>0</v>
      </c>
      <c r="O12" s="43">
        <f>'9 COP Summary'!O14</f>
        <v>0</v>
      </c>
      <c r="P12" s="43">
        <f>'9 COP Summary'!P14</f>
        <v>0</v>
      </c>
      <c r="Q12" s="43">
        <f>'9 COP Summary'!Q14</f>
        <v>0</v>
      </c>
      <c r="R12" s="43">
        <f>'9 COP Summary'!R14</f>
        <v>0</v>
      </c>
      <c r="S12" s="43">
        <f>'9 COP Summary'!S14</f>
        <v>0</v>
      </c>
      <c r="T12" s="43">
        <f>'9 COP Summary'!T14</f>
        <v>0</v>
      </c>
      <c r="U12" s="43">
        <f>'9 COP Summary'!U14</f>
        <v>0</v>
      </c>
      <c r="V12" s="43">
        <f>'9 COP Summary'!V14</f>
        <v>0</v>
      </c>
      <c r="W12" s="43">
        <f>'9 COP Summary'!W14</f>
        <v>0</v>
      </c>
      <c r="X12" s="43">
        <f>'9 COP Summary'!X14</f>
        <v>0</v>
      </c>
      <c r="Y12" s="43">
        <f>'9 COP Summary'!Y14</f>
        <v>0</v>
      </c>
      <c r="Z12" s="43">
        <f>'9 COP Summary'!Z14</f>
        <v>0</v>
      </c>
      <c r="AA12" s="43">
        <f>'9 COP Summary'!AA14</f>
        <v>0</v>
      </c>
      <c r="AB12" s="43">
        <f>'9 COP Summary'!AB14</f>
        <v>0</v>
      </c>
      <c r="AC12" s="43">
        <f>'9 COP Summary'!AC14</f>
        <v>0</v>
      </c>
      <c r="AD12" s="43">
        <f>'9 COP Summary'!AD14</f>
        <v>0</v>
      </c>
      <c r="AE12" s="43">
        <f>'9 COP Summary'!AE14</f>
        <v>0</v>
      </c>
      <c r="AF12" s="43">
        <f>'9 COP Summary'!AF14</f>
        <v>0</v>
      </c>
      <c r="AG12" s="43">
        <f>'9 COP Summary'!AG14</f>
        <v>0</v>
      </c>
      <c r="AH12" s="43">
        <f>'9 COP Summary'!AH14</f>
        <v>0</v>
      </c>
      <c r="AI12" s="43">
        <f>'9 COP Summary'!AI14</f>
        <v>0</v>
      </c>
      <c r="AJ12" s="43">
        <f>'9 COP Summary'!AJ14</f>
        <v>0</v>
      </c>
      <c r="AK12" s="43">
        <f>'9 COP Summary'!AK14</f>
        <v>0</v>
      </c>
      <c r="AL12" s="43">
        <f>'9 COP Summary'!AL14</f>
        <v>0</v>
      </c>
      <c r="AM12" s="43">
        <f>'9 COP Summary'!AM14</f>
        <v>0</v>
      </c>
      <c r="AN12" s="43">
        <f>'9 COP Summary'!AN14</f>
        <v>0</v>
      </c>
      <c r="AO12" s="43">
        <f>'9 COP Summary'!AO14</f>
        <v>0</v>
      </c>
      <c r="AP12" s="43">
        <f>'9 COP Summary'!AP14</f>
        <v>0</v>
      </c>
      <c r="AQ12" s="43">
        <f>'9 COP Summary'!AQ14</f>
        <v>0</v>
      </c>
      <c r="AR12" s="43">
        <f>'9 COP Summary'!AR14</f>
        <v>0</v>
      </c>
      <c r="AS12" s="43">
        <f>'9 COP Summary'!AS14</f>
        <v>0</v>
      </c>
      <c r="AT12" s="43">
        <f>'9 COP Summary'!AT14</f>
        <v>0</v>
      </c>
      <c r="AU12" s="43">
        <f>'9 COP Summary'!AU14</f>
        <v>0</v>
      </c>
      <c r="AV12" s="43">
        <f>'9 COP Summary'!AV14</f>
        <v>0</v>
      </c>
      <c r="AW12" s="43">
        <f>'9 COP Summary'!AW14</f>
        <v>0</v>
      </c>
      <c r="AX12" s="43">
        <f>'9 COP Summary'!AX14</f>
        <v>0</v>
      </c>
      <c r="AY12" s="43">
        <f>'9 COP Summary'!AY14</f>
        <v>0</v>
      </c>
      <c r="AZ12" s="43">
        <f>'9 COP Summary'!AZ14</f>
        <v>0</v>
      </c>
      <c r="BA12" s="43">
        <f>'9 COP Summary'!BA14</f>
        <v>0</v>
      </c>
      <c r="BB12" s="43">
        <f>'9 COP Summary'!BB14</f>
        <v>0</v>
      </c>
      <c r="BC12" s="43">
        <f>'9 COP Summary'!BC14</f>
        <v>0</v>
      </c>
      <c r="BD12" s="43">
        <f>'9 COP Summary'!BD14</f>
        <v>0</v>
      </c>
      <c r="BE12" s="43">
        <f>'9 COP Summary'!BE14</f>
        <v>0</v>
      </c>
      <c r="BF12" s="43">
        <f>'9 COP Summary'!BF14</f>
        <v>0</v>
      </c>
      <c r="BG12" s="43">
        <f>'9 COP Summary'!BG14</f>
        <v>0</v>
      </c>
      <c r="BH12" s="43">
        <f>'9 COP Summary'!BH14</f>
        <v>0</v>
      </c>
      <c r="BI12" s="43">
        <f>'9 COP Summary'!BI14</f>
        <v>0</v>
      </c>
      <c r="BJ12" s="43">
        <f>'9 COP Summary'!BJ14</f>
        <v>0</v>
      </c>
      <c r="BK12" s="43">
        <f>'9 COP Summary'!BK14</f>
        <v>0</v>
      </c>
      <c r="BL12" s="43">
        <f>'9 COP Summary'!BL14</f>
        <v>0</v>
      </c>
      <c r="BM12" s="43">
        <f>'9 COP Summary'!BM14</f>
        <v>0</v>
      </c>
      <c r="BN12" s="43">
        <f>'9 COP Summary'!BN14</f>
        <v>0</v>
      </c>
      <c r="BO12" s="43">
        <f>'9 COP Summary'!BO14</f>
        <v>0</v>
      </c>
      <c r="BP12" s="43">
        <f>'9 COP Summary'!BP14</f>
        <v>0</v>
      </c>
      <c r="BQ12" s="43">
        <f>'9 COP Summary'!BQ14</f>
        <v>0</v>
      </c>
      <c r="BR12" s="43">
        <f>'9 COP Summary'!BR14</f>
        <v>0</v>
      </c>
      <c r="BS12" s="43">
        <f>'9 COP Summary'!BS14</f>
        <v>0</v>
      </c>
      <c r="BT12" s="43">
        <f>'9 COP Summary'!BT14</f>
        <v>0</v>
      </c>
      <c r="BU12" s="43">
        <f>'9 COP Summary'!BU14</f>
        <v>0</v>
      </c>
      <c r="BV12" s="43">
        <f>'9 COP Summary'!BV14</f>
        <v>0</v>
      </c>
      <c r="BW12" s="43">
        <f>'9 COP Summary'!BW14</f>
        <v>0</v>
      </c>
      <c r="BX12" s="43">
        <f>'9 COP Summary'!BX14</f>
        <v>0</v>
      </c>
      <c r="BY12" s="43">
        <f>'9 COP Summary'!BY14</f>
        <v>0</v>
      </c>
      <c r="BZ12" s="43">
        <f>'9 COP Summary'!BZ14</f>
        <v>0</v>
      </c>
      <c r="CA12" s="43">
        <f>'9 COP Summary'!CA14</f>
        <v>0</v>
      </c>
      <c r="CB12" s="43">
        <f>'9 COP Summary'!CB14</f>
        <v>0</v>
      </c>
      <c r="CC12" s="43">
        <f>'9 COP Summary'!CC14</f>
        <v>0</v>
      </c>
      <c r="CD12" s="43">
        <f>'9 COP Summary'!CD14</f>
        <v>0</v>
      </c>
      <c r="CE12" s="43">
        <f>'9 COP Summary'!CE14</f>
        <v>0</v>
      </c>
      <c r="CF12" s="43">
        <f>'9 COP Summary'!CF14</f>
        <v>0</v>
      </c>
      <c r="CG12" s="43">
        <f>'9 COP Summary'!CG14</f>
        <v>0</v>
      </c>
      <c r="CH12" s="43">
        <f>'9 COP Summary'!CH14</f>
        <v>0</v>
      </c>
      <c r="CI12" s="43">
        <f>'9 COP Summary'!CI14</f>
        <v>0</v>
      </c>
      <c r="CJ12" s="43">
        <f>'9 COP Summary'!CJ14</f>
        <v>0</v>
      </c>
      <c r="CK12" s="43">
        <f>'9 COP Summary'!CK14</f>
        <v>0</v>
      </c>
      <c r="CL12" s="43">
        <f>'9 COP Summary'!CL14</f>
        <v>0</v>
      </c>
      <c r="CM12" s="43">
        <f>'9 COP Summary'!CM14</f>
        <v>0</v>
      </c>
      <c r="CN12" s="43">
        <f>'9 COP Summary'!CN14</f>
        <v>0</v>
      </c>
      <c r="CO12" s="43">
        <f>'9 COP Summary'!CO14</f>
        <v>0</v>
      </c>
      <c r="CP12" s="43">
        <f>'9 COP Summary'!CP14</f>
        <v>0</v>
      </c>
      <c r="CQ12" s="43">
        <f>'9 COP Summary'!CQ14</f>
        <v>0</v>
      </c>
      <c r="CR12" s="43">
        <f>'9 COP Summary'!CR14</f>
        <v>0</v>
      </c>
      <c r="CS12" s="43">
        <f>'9 COP Summary'!CS14</f>
        <v>0</v>
      </c>
      <c r="CT12" s="43">
        <f>'9 COP Summary'!CT14</f>
        <v>0</v>
      </c>
      <c r="CU12" s="43">
        <f>'9 COP Summary'!CU14</f>
        <v>0</v>
      </c>
      <c r="CV12" s="43">
        <f>'9 COP Summary'!CV14</f>
        <v>0</v>
      </c>
      <c r="CW12" s="43">
        <f>'9 COP Summary'!CW14</f>
        <v>0</v>
      </c>
      <c r="CX12" s="43">
        <f>'9 COP Summary'!CX14</f>
        <v>0</v>
      </c>
      <c r="CY12" s="43">
        <f>'9 COP Summary'!CY14</f>
        <v>0</v>
      </c>
    </row>
    <row r="13" spans="1:103" ht="15">
      <c r="A13" s="16"/>
      <c r="B13" s="118" t="s">
        <v>357</v>
      </c>
      <c r="C13" s="16"/>
      <c r="D13" s="43">
        <f>D12/0.9</f>
        <v>0</v>
      </c>
      <c r="E13" s="43">
        <f aca="true" t="shared" si="8" ref="E13:P13">E12/0.9</f>
        <v>0</v>
      </c>
      <c r="F13" s="43">
        <f t="shared" si="8"/>
        <v>0</v>
      </c>
      <c r="G13" s="43">
        <f t="shared" si="8"/>
        <v>0</v>
      </c>
      <c r="H13" s="43">
        <f t="shared" si="8"/>
        <v>0</v>
      </c>
      <c r="I13" s="43">
        <f t="shared" si="8"/>
        <v>0</v>
      </c>
      <c r="J13" s="43">
        <f t="shared" si="8"/>
        <v>0</v>
      </c>
      <c r="K13" s="43">
        <f t="shared" si="8"/>
        <v>0</v>
      </c>
      <c r="L13" s="43">
        <f t="shared" si="8"/>
        <v>0</v>
      </c>
      <c r="M13" s="43">
        <f t="shared" si="8"/>
        <v>0</v>
      </c>
      <c r="N13" s="43">
        <f t="shared" si="8"/>
        <v>0</v>
      </c>
      <c r="O13" s="43">
        <f t="shared" si="8"/>
        <v>0</v>
      </c>
      <c r="P13" s="43">
        <f t="shared" si="8"/>
        <v>0</v>
      </c>
      <c r="Q13" s="43">
        <f aca="true" t="shared" si="9" ref="Q13:AB13">Q12/0.9</f>
        <v>0</v>
      </c>
      <c r="R13" s="43">
        <f t="shared" si="9"/>
        <v>0</v>
      </c>
      <c r="S13" s="43">
        <f t="shared" si="9"/>
        <v>0</v>
      </c>
      <c r="T13" s="43">
        <f t="shared" si="9"/>
        <v>0</v>
      </c>
      <c r="U13" s="43">
        <f t="shared" si="9"/>
        <v>0</v>
      </c>
      <c r="V13" s="43">
        <f t="shared" si="9"/>
        <v>0</v>
      </c>
      <c r="W13" s="43">
        <f t="shared" si="9"/>
        <v>0</v>
      </c>
      <c r="X13" s="43">
        <f t="shared" si="9"/>
        <v>0</v>
      </c>
      <c r="Y13" s="43">
        <f t="shared" si="9"/>
        <v>0</v>
      </c>
      <c r="Z13" s="43">
        <f t="shared" si="9"/>
        <v>0</v>
      </c>
      <c r="AA13" s="43">
        <f t="shared" si="9"/>
        <v>0</v>
      </c>
      <c r="AB13" s="43">
        <f t="shared" si="9"/>
        <v>0</v>
      </c>
      <c r="AC13" s="43">
        <f aca="true" t="shared" si="10" ref="AC13:CN13">AC12/0.9</f>
        <v>0</v>
      </c>
      <c r="AD13" s="43">
        <f t="shared" si="10"/>
        <v>0</v>
      </c>
      <c r="AE13" s="43">
        <f t="shared" si="10"/>
        <v>0</v>
      </c>
      <c r="AF13" s="43">
        <f t="shared" si="10"/>
        <v>0</v>
      </c>
      <c r="AG13" s="43">
        <f t="shared" si="10"/>
        <v>0</v>
      </c>
      <c r="AH13" s="43">
        <f t="shared" si="10"/>
        <v>0</v>
      </c>
      <c r="AI13" s="43">
        <f t="shared" si="10"/>
        <v>0</v>
      </c>
      <c r="AJ13" s="43">
        <f t="shared" si="10"/>
        <v>0</v>
      </c>
      <c r="AK13" s="43">
        <f t="shared" si="10"/>
        <v>0</v>
      </c>
      <c r="AL13" s="43">
        <f t="shared" si="10"/>
        <v>0</v>
      </c>
      <c r="AM13" s="43">
        <f t="shared" si="10"/>
        <v>0</v>
      </c>
      <c r="AN13" s="43">
        <f t="shared" si="10"/>
        <v>0</v>
      </c>
      <c r="AO13" s="43">
        <f t="shared" si="10"/>
        <v>0</v>
      </c>
      <c r="AP13" s="43">
        <f t="shared" si="10"/>
        <v>0</v>
      </c>
      <c r="AQ13" s="43">
        <f t="shared" si="10"/>
        <v>0</v>
      </c>
      <c r="AR13" s="43">
        <f t="shared" si="10"/>
        <v>0</v>
      </c>
      <c r="AS13" s="43">
        <f t="shared" si="10"/>
        <v>0</v>
      </c>
      <c r="AT13" s="43">
        <f t="shared" si="10"/>
        <v>0</v>
      </c>
      <c r="AU13" s="43">
        <f t="shared" si="10"/>
        <v>0</v>
      </c>
      <c r="AV13" s="43">
        <f t="shared" si="10"/>
        <v>0</v>
      </c>
      <c r="AW13" s="43">
        <f t="shared" si="10"/>
        <v>0</v>
      </c>
      <c r="AX13" s="43">
        <f t="shared" si="10"/>
        <v>0</v>
      </c>
      <c r="AY13" s="43">
        <f t="shared" si="10"/>
        <v>0</v>
      </c>
      <c r="AZ13" s="43">
        <f t="shared" si="10"/>
        <v>0</v>
      </c>
      <c r="BA13" s="43">
        <f t="shared" si="10"/>
        <v>0</v>
      </c>
      <c r="BB13" s="43">
        <f t="shared" si="10"/>
        <v>0</v>
      </c>
      <c r="BC13" s="43">
        <f t="shared" si="10"/>
        <v>0</v>
      </c>
      <c r="BD13" s="43">
        <f t="shared" si="10"/>
        <v>0</v>
      </c>
      <c r="BE13" s="43">
        <f t="shared" si="10"/>
        <v>0</v>
      </c>
      <c r="BF13" s="43">
        <f t="shared" si="10"/>
        <v>0</v>
      </c>
      <c r="BG13" s="43">
        <f t="shared" si="10"/>
        <v>0</v>
      </c>
      <c r="BH13" s="43">
        <f t="shared" si="10"/>
        <v>0</v>
      </c>
      <c r="BI13" s="43">
        <f t="shared" si="10"/>
        <v>0</v>
      </c>
      <c r="BJ13" s="43">
        <f t="shared" si="10"/>
        <v>0</v>
      </c>
      <c r="BK13" s="43">
        <f t="shared" si="10"/>
        <v>0</v>
      </c>
      <c r="BL13" s="43">
        <f t="shared" si="10"/>
        <v>0</v>
      </c>
      <c r="BM13" s="43">
        <f t="shared" si="10"/>
        <v>0</v>
      </c>
      <c r="BN13" s="43">
        <f t="shared" si="10"/>
        <v>0</v>
      </c>
      <c r="BO13" s="43">
        <f t="shared" si="10"/>
        <v>0</v>
      </c>
      <c r="BP13" s="43">
        <f t="shared" si="10"/>
        <v>0</v>
      </c>
      <c r="BQ13" s="43">
        <f t="shared" si="10"/>
        <v>0</v>
      </c>
      <c r="BR13" s="43">
        <f t="shared" si="10"/>
        <v>0</v>
      </c>
      <c r="BS13" s="43">
        <f t="shared" si="10"/>
        <v>0</v>
      </c>
      <c r="BT13" s="43">
        <f t="shared" si="10"/>
        <v>0</v>
      </c>
      <c r="BU13" s="43">
        <f t="shared" si="10"/>
        <v>0</v>
      </c>
      <c r="BV13" s="43">
        <f t="shared" si="10"/>
        <v>0</v>
      </c>
      <c r="BW13" s="43">
        <f t="shared" si="10"/>
        <v>0</v>
      </c>
      <c r="BX13" s="43">
        <f t="shared" si="10"/>
        <v>0</v>
      </c>
      <c r="BY13" s="43">
        <f t="shared" si="10"/>
        <v>0</v>
      </c>
      <c r="BZ13" s="43">
        <f t="shared" si="10"/>
        <v>0</v>
      </c>
      <c r="CA13" s="43">
        <f t="shared" si="10"/>
        <v>0</v>
      </c>
      <c r="CB13" s="43">
        <f t="shared" si="10"/>
        <v>0</v>
      </c>
      <c r="CC13" s="43">
        <f t="shared" si="10"/>
        <v>0</v>
      </c>
      <c r="CD13" s="43">
        <f t="shared" si="10"/>
        <v>0</v>
      </c>
      <c r="CE13" s="43">
        <f t="shared" si="10"/>
        <v>0</v>
      </c>
      <c r="CF13" s="43">
        <f t="shared" si="10"/>
        <v>0</v>
      </c>
      <c r="CG13" s="43">
        <f t="shared" si="10"/>
        <v>0</v>
      </c>
      <c r="CH13" s="43">
        <f t="shared" si="10"/>
        <v>0</v>
      </c>
      <c r="CI13" s="43">
        <f t="shared" si="10"/>
        <v>0</v>
      </c>
      <c r="CJ13" s="43">
        <f t="shared" si="10"/>
        <v>0</v>
      </c>
      <c r="CK13" s="43">
        <f t="shared" si="10"/>
        <v>0</v>
      </c>
      <c r="CL13" s="43">
        <f t="shared" si="10"/>
        <v>0</v>
      </c>
      <c r="CM13" s="43">
        <f t="shared" si="10"/>
        <v>0</v>
      </c>
      <c r="CN13" s="43">
        <f t="shared" si="10"/>
        <v>0</v>
      </c>
      <c r="CO13" s="43">
        <f aca="true" t="shared" si="11" ref="CO13:CY13">CO12/0.9</f>
        <v>0</v>
      </c>
      <c r="CP13" s="43">
        <f t="shared" si="11"/>
        <v>0</v>
      </c>
      <c r="CQ13" s="43">
        <f t="shared" si="11"/>
        <v>0</v>
      </c>
      <c r="CR13" s="43">
        <f t="shared" si="11"/>
        <v>0</v>
      </c>
      <c r="CS13" s="43">
        <f t="shared" si="11"/>
        <v>0</v>
      </c>
      <c r="CT13" s="43">
        <f t="shared" si="11"/>
        <v>0</v>
      </c>
      <c r="CU13" s="43">
        <f t="shared" si="11"/>
        <v>0</v>
      </c>
      <c r="CV13" s="43">
        <f t="shared" si="11"/>
        <v>0</v>
      </c>
      <c r="CW13" s="43">
        <f t="shared" si="11"/>
        <v>0</v>
      </c>
      <c r="CX13" s="43">
        <f t="shared" si="11"/>
        <v>0</v>
      </c>
      <c r="CY13" s="43">
        <f t="shared" si="11"/>
        <v>0</v>
      </c>
    </row>
    <row r="14" spans="1:103" ht="15">
      <c r="A14" s="16"/>
      <c r="B14" s="118" t="s">
        <v>358</v>
      </c>
      <c r="C14" s="16"/>
      <c r="D14" s="43">
        <f>D12/0.7</f>
        <v>0</v>
      </c>
      <c r="E14" s="43">
        <f aca="true" t="shared" si="12" ref="E14:O14">E12/0.7</f>
        <v>0</v>
      </c>
      <c r="F14" s="43">
        <f t="shared" si="12"/>
        <v>0</v>
      </c>
      <c r="G14" s="43">
        <f t="shared" si="12"/>
        <v>0</v>
      </c>
      <c r="H14" s="43">
        <f t="shared" si="12"/>
        <v>0</v>
      </c>
      <c r="I14" s="43">
        <f t="shared" si="12"/>
        <v>0</v>
      </c>
      <c r="J14" s="43">
        <f t="shared" si="12"/>
        <v>0</v>
      </c>
      <c r="K14" s="43">
        <f t="shared" si="12"/>
        <v>0</v>
      </c>
      <c r="L14" s="43">
        <f t="shared" si="12"/>
        <v>0</v>
      </c>
      <c r="M14" s="43">
        <f t="shared" si="12"/>
        <v>0</v>
      </c>
      <c r="N14" s="43">
        <f t="shared" si="12"/>
        <v>0</v>
      </c>
      <c r="O14" s="43">
        <f t="shared" si="12"/>
        <v>0</v>
      </c>
      <c r="P14" s="43">
        <f aca="true" t="shared" si="13" ref="P14:AB14">P12/0.7</f>
        <v>0</v>
      </c>
      <c r="Q14" s="43">
        <f t="shared" si="13"/>
        <v>0</v>
      </c>
      <c r="R14" s="43">
        <f t="shared" si="13"/>
        <v>0</v>
      </c>
      <c r="S14" s="43">
        <f t="shared" si="13"/>
        <v>0</v>
      </c>
      <c r="T14" s="43">
        <f t="shared" si="13"/>
        <v>0</v>
      </c>
      <c r="U14" s="43">
        <f t="shared" si="13"/>
        <v>0</v>
      </c>
      <c r="V14" s="43">
        <f t="shared" si="13"/>
        <v>0</v>
      </c>
      <c r="W14" s="43">
        <f t="shared" si="13"/>
        <v>0</v>
      </c>
      <c r="X14" s="43">
        <f t="shared" si="13"/>
        <v>0</v>
      </c>
      <c r="Y14" s="43">
        <f t="shared" si="13"/>
        <v>0</v>
      </c>
      <c r="Z14" s="43">
        <f t="shared" si="13"/>
        <v>0</v>
      </c>
      <c r="AA14" s="43">
        <f t="shared" si="13"/>
        <v>0</v>
      </c>
      <c r="AB14" s="43">
        <f t="shared" si="13"/>
        <v>0</v>
      </c>
      <c r="AC14" s="43">
        <f aca="true" t="shared" si="14" ref="AC14:CN14">AC12/0.7</f>
        <v>0</v>
      </c>
      <c r="AD14" s="43">
        <f t="shared" si="14"/>
        <v>0</v>
      </c>
      <c r="AE14" s="43">
        <f t="shared" si="14"/>
        <v>0</v>
      </c>
      <c r="AF14" s="43">
        <f t="shared" si="14"/>
        <v>0</v>
      </c>
      <c r="AG14" s="43">
        <f t="shared" si="14"/>
        <v>0</v>
      </c>
      <c r="AH14" s="43">
        <f t="shared" si="14"/>
        <v>0</v>
      </c>
      <c r="AI14" s="43">
        <f t="shared" si="14"/>
        <v>0</v>
      </c>
      <c r="AJ14" s="43">
        <f t="shared" si="14"/>
        <v>0</v>
      </c>
      <c r="AK14" s="43">
        <f t="shared" si="14"/>
        <v>0</v>
      </c>
      <c r="AL14" s="43">
        <f t="shared" si="14"/>
        <v>0</v>
      </c>
      <c r="AM14" s="43">
        <f t="shared" si="14"/>
        <v>0</v>
      </c>
      <c r="AN14" s="43">
        <f t="shared" si="14"/>
        <v>0</v>
      </c>
      <c r="AO14" s="43">
        <f t="shared" si="14"/>
        <v>0</v>
      </c>
      <c r="AP14" s="43">
        <f t="shared" si="14"/>
        <v>0</v>
      </c>
      <c r="AQ14" s="43">
        <f t="shared" si="14"/>
        <v>0</v>
      </c>
      <c r="AR14" s="43">
        <f t="shared" si="14"/>
        <v>0</v>
      </c>
      <c r="AS14" s="43">
        <f t="shared" si="14"/>
        <v>0</v>
      </c>
      <c r="AT14" s="43">
        <f t="shared" si="14"/>
        <v>0</v>
      </c>
      <c r="AU14" s="43">
        <f t="shared" si="14"/>
        <v>0</v>
      </c>
      <c r="AV14" s="43">
        <f t="shared" si="14"/>
        <v>0</v>
      </c>
      <c r="AW14" s="43">
        <f t="shared" si="14"/>
        <v>0</v>
      </c>
      <c r="AX14" s="43">
        <f t="shared" si="14"/>
        <v>0</v>
      </c>
      <c r="AY14" s="43">
        <f t="shared" si="14"/>
        <v>0</v>
      </c>
      <c r="AZ14" s="43">
        <f t="shared" si="14"/>
        <v>0</v>
      </c>
      <c r="BA14" s="43">
        <f t="shared" si="14"/>
        <v>0</v>
      </c>
      <c r="BB14" s="43">
        <f t="shared" si="14"/>
        <v>0</v>
      </c>
      <c r="BC14" s="43">
        <f t="shared" si="14"/>
        <v>0</v>
      </c>
      <c r="BD14" s="43">
        <f t="shared" si="14"/>
        <v>0</v>
      </c>
      <c r="BE14" s="43">
        <f t="shared" si="14"/>
        <v>0</v>
      </c>
      <c r="BF14" s="43">
        <f t="shared" si="14"/>
        <v>0</v>
      </c>
      <c r="BG14" s="43">
        <f t="shared" si="14"/>
        <v>0</v>
      </c>
      <c r="BH14" s="43">
        <f t="shared" si="14"/>
        <v>0</v>
      </c>
      <c r="BI14" s="43">
        <f t="shared" si="14"/>
        <v>0</v>
      </c>
      <c r="BJ14" s="43">
        <f t="shared" si="14"/>
        <v>0</v>
      </c>
      <c r="BK14" s="43">
        <f t="shared" si="14"/>
        <v>0</v>
      </c>
      <c r="BL14" s="43">
        <f t="shared" si="14"/>
        <v>0</v>
      </c>
      <c r="BM14" s="43">
        <f t="shared" si="14"/>
        <v>0</v>
      </c>
      <c r="BN14" s="43">
        <f t="shared" si="14"/>
        <v>0</v>
      </c>
      <c r="BO14" s="43">
        <f t="shared" si="14"/>
        <v>0</v>
      </c>
      <c r="BP14" s="43">
        <f t="shared" si="14"/>
        <v>0</v>
      </c>
      <c r="BQ14" s="43">
        <f t="shared" si="14"/>
        <v>0</v>
      </c>
      <c r="BR14" s="43">
        <f t="shared" si="14"/>
        <v>0</v>
      </c>
      <c r="BS14" s="43">
        <f t="shared" si="14"/>
        <v>0</v>
      </c>
      <c r="BT14" s="43">
        <f t="shared" si="14"/>
        <v>0</v>
      </c>
      <c r="BU14" s="43">
        <f t="shared" si="14"/>
        <v>0</v>
      </c>
      <c r="BV14" s="43">
        <f t="shared" si="14"/>
        <v>0</v>
      </c>
      <c r="BW14" s="43">
        <f t="shared" si="14"/>
        <v>0</v>
      </c>
      <c r="BX14" s="43">
        <f t="shared" si="14"/>
        <v>0</v>
      </c>
      <c r="BY14" s="43">
        <f t="shared" si="14"/>
        <v>0</v>
      </c>
      <c r="BZ14" s="43">
        <f t="shared" si="14"/>
        <v>0</v>
      </c>
      <c r="CA14" s="43">
        <f t="shared" si="14"/>
        <v>0</v>
      </c>
      <c r="CB14" s="43">
        <f t="shared" si="14"/>
        <v>0</v>
      </c>
      <c r="CC14" s="43">
        <f t="shared" si="14"/>
        <v>0</v>
      </c>
      <c r="CD14" s="43">
        <f t="shared" si="14"/>
        <v>0</v>
      </c>
      <c r="CE14" s="43">
        <f t="shared" si="14"/>
        <v>0</v>
      </c>
      <c r="CF14" s="43">
        <f t="shared" si="14"/>
        <v>0</v>
      </c>
      <c r="CG14" s="43">
        <f t="shared" si="14"/>
        <v>0</v>
      </c>
      <c r="CH14" s="43">
        <f t="shared" si="14"/>
        <v>0</v>
      </c>
      <c r="CI14" s="43">
        <f t="shared" si="14"/>
        <v>0</v>
      </c>
      <c r="CJ14" s="43">
        <f t="shared" si="14"/>
        <v>0</v>
      </c>
      <c r="CK14" s="43">
        <f t="shared" si="14"/>
        <v>0</v>
      </c>
      <c r="CL14" s="43">
        <f t="shared" si="14"/>
        <v>0</v>
      </c>
      <c r="CM14" s="43">
        <f t="shared" si="14"/>
        <v>0</v>
      </c>
      <c r="CN14" s="43">
        <f t="shared" si="14"/>
        <v>0</v>
      </c>
      <c r="CO14" s="43">
        <f aca="true" t="shared" si="15" ref="CO14:CY14">CO12/0.7</f>
        <v>0</v>
      </c>
      <c r="CP14" s="43">
        <f t="shared" si="15"/>
        <v>0</v>
      </c>
      <c r="CQ14" s="43">
        <f t="shared" si="15"/>
        <v>0</v>
      </c>
      <c r="CR14" s="43">
        <f t="shared" si="15"/>
        <v>0</v>
      </c>
      <c r="CS14" s="43">
        <f t="shared" si="15"/>
        <v>0</v>
      </c>
      <c r="CT14" s="43">
        <f t="shared" si="15"/>
        <v>0</v>
      </c>
      <c r="CU14" s="43">
        <f t="shared" si="15"/>
        <v>0</v>
      </c>
      <c r="CV14" s="43">
        <f t="shared" si="15"/>
        <v>0</v>
      </c>
      <c r="CW14" s="43">
        <f t="shared" si="15"/>
        <v>0</v>
      </c>
      <c r="CX14" s="43">
        <f t="shared" si="15"/>
        <v>0</v>
      </c>
      <c r="CY14" s="43">
        <f t="shared" si="15"/>
        <v>0</v>
      </c>
    </row>
    <row r="15" spans="1:103" ht="1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row>
    <row r="16" spans="1:103" ht="30">
      <c r="A16" s="16"/>
      <c r="B16" s="119" t="s">
        <v>334</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row>
    <row r="17" spans="1:103" ht="15">
      <c r="A17" s="16"/>
      <c r="B17" s="118" t="s">
        <v>359</v>
      </c>
      <c r="C17" s="16"/>
      <c r="D17" s="43">
        <f>'9 COP Summary'!D20</f>
        <v>0</v>
      </c>
      <c r="E17" s="43">
        <f>'9 COP Summary'!E20</f>
        <v>0</v>
      </c>
      <c r="F17" s="43">
        <f>'9 COP Summary'!F20</f>
        <v>0</v>
      </c>
      <c r="G17" s="43">
        <f>'9 COP Summary'!G20</f>
        <v>0</v>
      </c>
      <c r="H17" s="43">
        <f>'9 COP Summary'!H20</f>
        <v>0</v>
      </c>
      <c r="I17" s="43">
        <f>'9 COP Summary'!I20</f>
        <v>0</v>
      </c>
      <c r="J17" s="43">
        <f>'9 COP Summary'!J20</f>
        <v>0</v>
      </c>
      <c r="K17" s="43">
        <f>'9 COP Summary'!K20</f>
        <v>0</v>
      </c>
      <c r="L17" s="43">
        <f>'9 COP Summary'!L20</f>
        <v>0</v>
      </c>
      <c r="M17" s="43">
        <f>'9 COP Summary'!M20</f>
        <v>0</v>
      </c>
      <c r="N17" s="43">
        <f>'9 COP Summary'!N20</f>
        <v>0</v>
      </c>
      <c r="O17" s="43">
        <f>'9 COP Summary'!O20</f>
        <v>0</v>
      </c>
      <c r="P17" s="43">
        <f>'9 COP Summary'!P20</f>
        <v>0</v>
      </c>
      <c r="Q17" s="43">
        <f>'9 COP Summary'!Q20</f>
        <v>0</v>
      </c>
      <c r="R17" s="43">
        <f>'9 COP Summary'!R20</f>
        <v>0</v>
      </c>
      <c r="S17" s="43">
        <f>'9 COP Summary'!S20</f>
        <v>0</v>
      </c>
      <c r="T17" s="43">
        <f>'9 COP Summary'!T20</f>
        <v>0</v>
      </c>
      <c r="U17" s="43">
        <f>'9 COP Summary'!U20</f>
        <v>0</v>
      </c>
      <c r="V17" s="43">
        <f>'9 COP Summary'!V20</f>
        <v>0</v>
      </c>
      <c r="W17" s="43">
        <f>'9 COP Summary'!W20</f>
        <v>0</v>
      </c>
      <c r="X17" s="43">
        <f>'9 COP Summary'!X20</f>
        <v>0</v>
      </c>
      <c r="Y17" s="43">
        <f>'9 COP Summary'!Y20</f>
        <v>0</v>
      </c>
      <c r="Z17" s="43">
        <f>'9 COP Summary'!Z20</f>
        <v>0</v>
      </c>
      <c r="AA17" s="43">
        <f>'9 COP Summary'!AA20</f>
        <v>0</v>
      </c>
      <c r="AB17" s="43">
        <f>'9 COP Summary'!AB20</f>
        <v>0</v>
      </c>
      <c r="AC17" s="43">
        <f>'9 COP Summary'!AC20</f>
        <v>0</v>
      </c>
      <c r="AD17" s="43">
        <f>'9 COP Summary'!AD20</f>
        <v>0</v>
      </c>
      <c r="AE17" s="43">
        <f>'9 COP Summary'!AE20</f>
        <v>0</v>
      </c>
      <c r="AF17" s="43">
        <f>'9 COP Summary'!AF20</f>
        <v>0</v>
      </c>
      <c r="AG17" s="43">
        <f>'9 COP Summary'!AG20</f>
        <v>0</v>
      </c>
      <c r="AH17" s="43">
        <f>'9 COP Summary'!AH20</f>
        <v>0</v>
      </c>
      <c r="AI17" s="43">
        <f>'9 COP Summary'!AI20</f>
        <v>0</v>
      </c>
      <c r="AJ17" s="43">
        <f>'9 COP Summary'!AJ20</f>
        <v>0</v>
      </c>
      <c r="AK17" s="43">
        <f>'9 COP Summary'!AK20</f>
        <v>0</v>
      </c>
      <c r="AL17" s="43">
        <f>'9 COP Summary'!AL20</f>
        <v>0</v>
      </c>
      <c r="AM17" s="43">
        <f>'9 COP Summary'!AM20</f>
        <v>0</v>
      </c>
      <c r="AN17" s="43">
        <f>'9 COP Summary'!AN20</f>
        <v>0</v>
      </c>
      <c r="AO17" s="43">
        <f>'9 COP Summary'!AO20</f>
        <v>0</v>
      </c>
      <c r="AP17" s="43">
        <f>'9 COP Summary'!AP20</f>
        <v>0</v>
      </c>
      <c r="AQ17" s="43">
        <f>'9 COP Summary'!AQ20</f>
        <v>0</v>
      </c>
      <c r="AR17" s="43">
        <f>'9 COP Summary'!AR20</f>
        <v>0</v>
      </c>
      <c r="AS17" s="43">
        <f>'9 COP Summary'!AS20</f>
        <v>0</v>
      </c>
      <c r="AT17" s="43">
        <f>'9 COP Summary'!AT20</f>
        <v>0</v>
      </c>
      <c r="AU17" s="43">
        <f>'9 COP Summary'!AU20</f>
        <v>0</v>
      </c>
      <c r="AV17" s="43">
        <f>'9 COP Summary'!AV20</f>
        <v>0</v>
      </c>
      <c r="AW17" s="43">
        <f>'9 COP Summary'!AW20</f>
        <v>0</v>
      </c>
      <c r="AX17" s="43">
        <f>'9 COP Summary'!AX20</f>
        <v>0</v>
      </c>
      <c r="AY17" s="43">
        <f>'9 COP Summary'!AY20</f>
        <v>0</v>
      </c>
      <c r="AZ17" s="43">
        <f>'9 COP Summary'!AZ20</f>
        <v>0</v>
      </c>
      <c r="BA17" s="43">
        <f>'9 COP Summary'!BA20</f>
        <v>0</v>
      </c>
      <c r="BB17" s="43">
        <f>'9 COP Summary'!BB20</f>
        <v>0</v>
      </c>
      <c r="BC17" s="43">
        <f>'9 COP Summary'!BC20</f>
        <v>0</v>
      </c>
      <c r="BD17" s="43">
        <f>'9 COP Summary'!BD20</f>
        <v>0</v>
      </c>
      <c r="BE17" s="43">
        <f>'9 COP Summary'!BE20</f>
        <v>0</v>
      </c>
      <c r="BF17" s="43">
        <f>'9 COP Summary'!BF20</f>
        <v>0</v>
      </c>
      <c r="BG17" s="43">
        <f>'9 COP Summary'!BG20</f>
        <v>0</v>
      </c>
      <c r="BH17" s="43">
        <f>'9 COP Summary'!BH20</f>
        <v>0</v>
      </c>
      <c r="BI17" s="43">
        <f>'9 COP Summary'!BI20</f>
        <v>0</v>
      </c>
      <c r="BJ17" s="43">
        <f>'9 COP Summary'!BJ20</f>
        <v>0</v>
      </c>
      <c r="BK17" s="43">
        <f>'9 COP Summary'!BK20</f>
        <v>0</v>
      </c>
      <c r="BL17" s="43">
        <f>'9 COP Summary'!BL20</f>
        <v>0</v>
      </c>
      <c r="BM17" s="43">
        <f>'9 COP Summary'!BM20</f>
        <v>0</v>
      </c>
      <c r="BN17" s="43">
        <f>'9 COP Summary'!BN20</f>
        <v>0</v>
      </c>
      <c r="BO17" s="43">
        <f>'9 COP Summary'!BO20</f>
        <v>0</v>
      </c>
      <c r="BP17" s="43">
        <f>'9 COP Summary'!BP20</f>
        <v>0</v>
      </c>
      <c r="BQ17" s="43">
        <f>'9 COP Summary'!BQ20</f>
        <v>0</v>
      </c>
      <c r="BR17" s="43">
        <f>'9 COP Summary'!BR20</f>
        <v>0</v>
      </c>
      <c r="BS17" s="43">
        <f>'9 COP Summary'!BS20</f>
        <v>0</v>
      </c>
      <c r="BT17" s="43">
        <f>'9 COP Summary'!BT20</f>
        <v>0</v>
      </c>
      <c r="BU17" s="43">
        <f>'9 COP Summary'!BU20</f>
        <v>0</v>
      </c>
      <c r="BV17" s="43">
        <f>'9 COP Summary'!BV20</f>
        <v>0</v>
      </c>
      <c r="BW17" s="43">
        <f>'9 COP Summary'!BW20</f>
        <v>0</v>
      </c>
      <c r="BX17" s="43">
        <f>'9 COP Summary'!BX20</f>
        <v>0</v>
      </c>
      <c r="BY17" s="43">
        <f>'9 COP Summary'!BY20</f>
        <v>0</v>
      </c>
      <c r="BZ17" s="43">
        <f>'9 COP Summary'!BZ20</f>
        <v>0</v>
      </c>
      <c r="CA17" s="43">
        <f>'9 COP Summary'!CA20</f>
        <v>0</v>
      </c>
      <c r="CB17" s="43">
        <f>'9 COP Summary'!CB20</f>
        <v>0</v>
      </c>
      <c r="CC17" s="43">
        <f>'9 COP Summary'!CC20</f>
        <v>0</v>
      </c>
      <c r="CD17" s="43">
        <f>'9 COP Summary'!CD20</f>
        <v>0</v>
      </c>
      <c r="CE17" s="43">
        <f>'9 COP Summary'!CE20</f>
        <v>0</v>
      </c>
      <c r="CF17" s="43">
        <f>'9 COP Summary'!CF20</f>
        <v>0</v>
      </c>
      <c r="CG17" s="43">
        <f>'9 COP Summary'!CG20</f>
        <v>0</v>
      </c>
      <c r="CH17" s="43">
        <f>'9 COP Summary'!CH20</f>
        <v>0</v>
      </c>
      <c r="CI17" s="43">
        <f>'9 COP Summary'!CI20</f>
        <v>0</v>
      </c>
      <c r="CJ17" s="43">
        <f>'9 COP Summary'!CJ20</f>
        <v>0</v>
      </c>
      <c r="CK17" s="43">
        <f>'9 COP Summary'!CK20</f>
        <v>0</v>
      </c>
      <c r="CL17" s="43">
        <f>'9 COP Summary'!CL20</f>
        <v>0</v>
      </c>
      <c r="CM17" s="43">
        <f>'9 COP Summary'!CM20</f>
        <v>0</v>
      </c>
      <c r="CN17" s="43">
        <f>'9 COP Summary'!CN20</f>
        <v>0</v>
      </c>
      <c r="CO17" s="43">
        <f>'9 COP Summary'!CO20</f>
        <v>0</v>
      </c>
      <c r="CP17" s="43">
        <f>'9 COP Summary'!CP20</f>
        <v>0</v>
      </c>
      <c r="CQ17" s="43">
        <f>'9 COP Summary'!CQ20</f>
        <v>0</v>
      </c>
      <c r="CR17" s="43">
        <f>'9 COP Summary'!CR20</f>
        <v>0</v>
      </c>
      <c r="CS17" s="43">
        <f>'9 COP Summary'!CS20</f>
        <v>0</v>
      </c>
      <c r="CT17" s="43">
        <f>'9 COP Summary'!CT20</f>
        <v>0</v>
      </c>
      <c r="CU17" s="43">
        <f>'9 COP Summary'!CU20</f>
        <v>0</v>
      </c>
      <c r="CV17" s="43">
        <f>'9 COP Summary'!CV20</f>
        <v>0</v>
      </c>
      <c r="CW17" s="43">
        <f>'9 COP Summary'!CW20</f>
        <v>0</v>
      </c>
      <c r="CX17" s="43">
        <f>'9 COP Summary'!CX20</f>
        <v>0</v>
      </c>
      <c r="CY17" s="43">
        <f>'9 COP Summary'!CY20</f>
        <v>0</v>
      </c>
    </row>
    <row r="18" spans="1:103" ht="15">
      <c r="A18" s="16"/>
      <c r="B18" s="118" t="s">
        <v>357</v>
      </c>
      <c r="C18" s="16"/>
      <c r="D18" s="43">
        <f>D17/0.9</f>
        <v>0</v>
      </c>
      <c r="E18" s="43">
        <f aca="true" t="shared" si="16" ref="E18:P18">E17/0.9</f>
        <v>0</v>
      </c>
      <c r="F18" s="43">
        <f t="shared" si="16"/>
        <v>0</v>
      </c>
      <c r="G18" s="43">
        <f t="shared" si="16"/>
        <v>0</v>
      </c>
      <c r="H18" s="43">
        <f t="shared" si="16"/>
        <v>0</v>
      </c>
      <c r="I18" s="43">
        <f t="shared" si="16"/>
        <v>0</v>
      </c>
      <c r="J18" s="43">
        <f t="shared" si="16"/>
        <v>0</v>
      </c>
      <c r="K18" s="43">
        <f t="shared" si="16"/>
        <v>0</v>
      </c>
      <c r="L18" s="43">
        <f t="shared" si="16"/>
        <v>0</v>
      </c>
      <c r="M18" s="43">
        <f t="shared" si="16"/>
        <v>0</v>
      </c>
      <c r="N18" s="43">
        <f t="shared" si="16"/>
        <v>0</v>
      </c>
      <c r="O18" s="43">
        <f t="shared" si="16"/>
        <v>0</v>
      </c>
      <c r="P18" s="43">
        <f t="shared" si="16"/>
        <v>0</v>
      </c>
      <c r="Q18" s="43">
        <f aca="true" t="shared" si="17" ref="Q18:AB18">Q17/0.9</f>
        <v>0</v>
      </c>
      <c r="R18" s="43">
        <f t="shared" si="17"/>
        <v>0</v>
      </c>
      <c r="S18" s="43">
        <f t="shared" si="17"/>
        <v>0</v>
      </c>
      <c r="T18" s="43">
        <f t="shared" si="17"/>
        <v>0</v>
      </c>
      <c r="U18" s="43">
        <f t="shared" si="17"/>
        <v>0</v>
      </c>
      <c r="V18" s="43">
        <f t="shared" si="17"/>
        <v>0</v>
      </c>
      <c r="W18" s="43">
        <f t="shared" si="17"/>
        <v>0</v>
      </c>
      <c r="X18" s="43">
        <f t="shared" si="17"/>
        <v>0</v>
      </c>
      <c r="Y18" s="43">
        <f t="shared" si="17"/>
        <v>0</v>
      </c>
      <c r="Z18" s="43">
        <f t="shared" si="17"/>
        <v>0</v>
      </c>
      <c r="AA18" s="43">
        <f t="shared" si="17"/>
        <v>0</v>
      </c>
      <c r="AB18" s="43">
        <f t="shared" si="17"/>
        <v>0</v>
      </c>
      <c r="AC18" s="43">
        <f aca="true" t="shared" si="18" ref="AC18:CN18">AC17/0.9</f>
        <v>0</v>
      </c>
      <c r="AD18" s="43">
        <f t="shared" si="18"/>
        <v>0</v>
      </c>
      <c r="AE18" s="43">
        <f t="shared" si="18"/>
        <v>0</v>
      </c>
      <c r="AF18" s="43">
        <f t="shared" si="18"/>
        <v>0</v>
      </c>
      <c r="AG18" s="43">
        <f t="shared" si="18"/>
        <v>0</v>
      </c>
      <c r="AH18" s="43">
        <f t="shared" si="18"/>
        <v>0</v>
      </c>
      <c r="AI18" s="43">
        <f t="shared" si="18"/>
        <v>0</v>
      </c>
      <c r="AJ18" s="43">
        <f t="shared" si="18"/>
        <v>0</v>
      </c>
      <c r="AK18" s="43">
        <f t="shared" si="18"/>
        <v>0</v>
      </c>
      <c r="AL18" s="43">
        <f t="shared" si="18"/>
        <v>0</v>
      </c>
      <c r="AM18" s="43">
        <f t="shared" si="18"/>
        <v>0</v>
      </c>
      <c r="AN18" s="43">
        <f t="shared" si="18"/>
        <v>0</v>
      </c>
      <c r="AO18" s="43">
        <f t="shared" si="18"/>
        <v>0</v>
      </c>
      <c r="AP18" s="43">
        <f t="shared" si="18"/>
        <v>0</v>
      </c>
      <c r="AQ18" s="43">
        <f t="shared" si="18"/>
        <v>0</v>
      </c>
      <c r="AR18" s="43">
        <f t="shared" si="18"/>
        <v>0</v>
      </c>
      <c r="AS18" s="43">
        <f t="shared" si="18"/>
        <v>0</v>
      </c>
      <c r="AT18" s="43">
        <f t="shared" si="18"/>
        <v>0</v>
      </c>
      <c r="AU18" s="43">
        <f t="shared" si="18"/>
        <v>0</v>
      </c>
      <c r="AV18" s="43">
        <f t="shared" si="18"/>
        <v>0</v>
      </c>
      <c r="AW18" s="43">
        <f t="shared" si="18"/>
        <v>0</v>
      </c>
      <c r="AX18" s="43">
        <f t="shared" si="18"/>
        <v>0</v>
      </c>
      <c r="AY18" s="43">
        <f t="shared" si="18"/>
        <v>0</v>
      </c>
      <c r="AZ18" s="43">
        <f t="shared" si="18"/>
        <v>0</v>
      </c>
      <c r="BA18" s="43">
        <f t="shared" si="18"/>
        <v>0</v>
      </c>
      <c r="BB18" s="43">
        <f t="shared" si="18"/>
        <v>0</v>
      </c>
      <c r="BC18" s="43">
        <f t="shared" si="18"/>
        <v>0</v>
      </c>
      <c r="BD18" s="43">
        <f t="shared" si="18"/>
        <v>0</v>
      </c>
      <c r="BE18" s="43">
        <f t="shared" si="18"/>
        <v>0</v>
      </c>
      <c r="BF18" s="43">
        <f t="shared" si="18"/>
        <v>0</v>
      </c>
      <c r="BG18" s="43">
        <f t="shared" si="18"/>
        <v>0</v>
      </c>
      <c r="BH18" s="43">
        <f t="shared" si="18"/>
        <v>0</v>
      </c>
      <c r="BI18" s="43">
        <f t="shared" si="18"/>
        <v>0</v>
      </c>
      <c r="BJ18" s="43">
        <f t="shared" si="18"/>
        <v>0</v>
      </c>
      <c r="BK18" s="43">
        <f t="shared" si="18"/>
        <v>0</v>
      </c>
      <c r="BL18" s="43">
        <f t="shared" si="18"/>
        <v>0</v>
      </c>
      <c r="BM18" s="43">
        <f t="shared" si="18"/>
        <v>0</v>
      </c>
      <c r="BN18" s="43">
        <f t="shared" si="18"/>
        <v>0</v>
      </c>
      <c r="BO18" s="43">
        <f t="shared" si="18"/>
        <v>0</v>
      </c>
      <c r="BP18" s="43">
        <f t="shared" si="18"/>
        <v>0</v>
      </c>
      <c r="BQ18" s="43">
        <f t="shared" si="18"/>
        <v>0</v>
      </c>
      <c r="BR18" s="43">
        <f t="shared" si="18"/>
        <v>0</v>
      </c>
      <c r="BS18" s="43">
        <f t="shared" si="18"/>
        <v>0</v>
      </c>
      <c r="BT18" s="43">
        <f t="shared" si="18"/>
        <v>0</v>
      </c>
      <c r="BU18" s="43">
        <f t="shared" si="18"/>
        <v>0</v>
      </c>
      <c r="BV18" s="43">
        <f t="shared" si="18"/>
        <v>0</v>
      </c>
      <c r="BW18" s="43">
        <f t="shared" si="18"/>
        <v>0</v>
      </c>
      <c r="BX18" s="43">
        <f t="shared" si="18"/>
        <v>0</v>
      </c>
      <c r="BY18" s="43">
        <f t="shared" si="18"/>
        <v>0</v>
      </c>
      <c r="BZ18" s="43">
        <f t="shared" si="18"/>
        <v>0</v>
      </c>
      <c r="CA18" s="43">
        <f t="shared" si="18"/>
        <v>0</v>
      </c>
      <c r="CB18" s="43">
        <f t="shared" si="18"/>
        <v>0</v>
      </c>
      <c r="CC18" s="43">
        <f t="shared" si="18"/>
        <v>0</v>
      </c>
      <c r="CD18" s="43">
        <f t="shared" si="18"/>
        <v>0</v>
      </c>
      <c r="CE18" s="43">
        <f t="shared" si="18"/>
        <v>0</v>
      </c>
      <c r="CF18" s="43">
        <f t="shared" si="18"/>
        <v>0</v>
      </c>
      <c r="CG18" s="43">
        <f t="shared" si="18"/>
        <v>0</v>
      </c>
      <c r="CH18" s="43">
        <f t="shared" si="18"/>
        <v>0</v>
      </c>
      <c r="CI18" s="43">
        <f t="shared" si="18"/>
        <v>0</v>
      </c>
      <c r="CJ18" s="43">
        <f t="shared" si="18"/>
        <v>0</v>
      </c>
      <c r="CK18" s="43">
        <f t="shared" si="18"/>
        <v>0</v>
      </c>
      <c r="CL18" s="43">
        <f t="shared" si="18"/>
        <v>0</v>
      </c>
      <c r="CM18" s="43">
        <f t="shared" si="18"/>
        <v>0</v>
      </c>
      <c r="CN18" s="43">
        <f t="shared" si="18"/>
        <v>0</v>
      </c>
      <c r="CO18" s="43">
        <f aca="true" t="shared" si="19" ref="CO18:CY18">CO17/0.9</f>
        <v>0</v>
      </c>
      <c r="CP18" s="43">
        <f t="shared" si="19"/>
        <v>0</v>
      </c>
      <c r="CQ18" s="43">
        <f t="shared" si="19"/>
        <v>0</v>
      </c>
      <c r="CR18" s="43">
        <f t="shared" si="19"/>
        <v>0</v>
      </c>
      <c r="CS18" s="43">
        <f t="shared" si="19"/>
        <v>0</v>
      </c>
      <c r="CT18" s="43">
        <f t="shared" si="19"/>
        <v>0</v>
      </c>
      <c r="CU18" s="43">
        <f t="shared" si="19"/>
        <v>0</v>
      </c>
      <c r="CV18" s="43">
        <f t="shared" si="19"/>
        <v>0</v>
      </c>
      <c r="CW18" s="43">
        <f t="shared" si="19"/>
        <v>0</v>
      </c>
      <c r="CX18" s="43">
        <f t="shared" si="19"/>
        <v>0</v>
      </c>
      <c r="CY18" s="43">
        <f t="shared" si="19"/>
        <v>0</v>
      </c>
    </row>
    <row r="19" spans="2:103" ht="15">
      <c r="B19" s="118" t="s">
        <v>358</v>
      </c>
      <c r="D19" s="43">
        <f>D17/0.7</f>
        <v>0</v>
      </c>
      <c r="E19" s="43">
        <f aca="true" t="shared" si="20" ref="E19:O19">E17/0.7</f>
        <v>0</v>
      </c>
      <c r="F19" s="43">
        <f t="shared" si="20"/>
        <v>0</v>
      </c>
      <c r="G19" s="43">
        <f t="shared" si="20"/>
        <v>0</v>
      </c>
      <c r="H19" s="43">
        <f t="shared" si="20"/>
        <v>0</v>
      </c>
      <c r="I19" s="43">
        <f t="shared" si="20"/>
        <v>0</v>
      </c>
      <c r="J19" s="43">
        <f t="shared" si="20"/>
        <v>0</v>
      </c>
      <c r="K19" s="43">
        <f t="shared" si="20"/>
        <v>0</v>
      </c>
      <c r="L19" s="43">
        <f t="shared" si="20"/>
        <v>0</v>
      </c>
      <c r="M19" s="43">
        <f t="shared" si="20"/>
        <v>0</v>
      </c>
      <c r="N19" s="43">
        <f t="shared" si="20"/>
        <v>0</v>
      </c>
      <c r="O19" s="43">
        <f t="shared" si="20"/>
        <v>0</v>
      </c>
      <c r="P19" s="43">
        <f aca="true" t="shared" si="21" ref="P19:AB19">P17/0.7</f>
        <v>0</v>
      </c>
      <c r="Q19" s="43">
        <f t="shared" si="21"/>
        <v>0</v>
      </c>
      <c r="R19" s="43">
        <f t="shared" si="21"/>
        <v>0</v>
      </c>
      <c r="S19" s="43">
        <f t="shared" si="21"/>
        <v>0</v>
      </c>
      <c r="T19" s="43">
        <f t="shared" si="21"/>
        <v>0</v>
      </c>
      <c r="U19" s="43">
        <f t="shared" si="21"/>
        <v>0</v>
      </c>
      <c r="V19" s="43">
        <f t="shared" si="21"/>
        <v>0</v>
      </c>
      <c r="W19" s="43">
        <f t="shared" si="21"/>
        <v>0</v>
      </c>
      <c r="X19" s="43">
        <f t="shared" si="21"/>
        <v>0</v>
      </c>
      <c r="Y19" s="43">
        <f t="shared" si="21"/>
        <v>0</v>
      </c>
      <c r="Z19" s="43">
        <f t="shared" si="21"/>
        <v>0</v>
      </c>
      <c r="AA19" s="43">
        <f t="shared" si="21"/>
        <v>0</v>
      </c>
      <c r="AB19" s="43">
        <f t="shared" si="21"/>
        <v>0</v>
      </c>
      <c r="AC19" s="43">
        <f aca="true" t="shared" si="22" ref="AC19:CN19">AC17/0.7</f>
        <v>0</v>
      </c>
      <c r="AD19" s="43">
        <f t="shared" si="22"/>
        <v>0</v>
      </c>
      <c r="AE19" s="43">
        <f t="shared" si="22"/>
        <v>0</v>
      </c>
      <c r="AF19" s="43">
        <f t="shared" si="22"/>
        <v>0</v>
      </c>
      <c r="AG19" s="43">
        <f t="shared" si="22"/>
        <v>0</v>
      </c>
      <c r="AH19" s="43">
        <f t="shared" si="22"/>
        <v>0</v>
      </c>
      <c r="AI19" s="43">
        <f t="shared" si="22"/>
        <v>0</v>
      </c>
      <c r="AJ19" s="43">
        <f t="shared" si="22"/>
        <v>0</v>
      </c>
      <c r="AK19" s="43">
        <f t="shared" si="22"/>
        <v>0</v>
      </c>
      <c r="AL19" s="43">
        <f t="shared" si="22"/>
        <v>0</v>
      </c>
      <c r="AM19" s="43">
        <f t="shared" si="22"/>
        <v>0</v>
      </c>
      <c r="AN19" s="43">
        <f t="shared" si="22"/>
        <v>0</v>
      </c>
      <c r="AO19" s="43">
        <f t="shared" si="22"/>
        <v>0</v>
      </c>
      <c r="AP19" s="43">
        <f t="shared" si="22"/>
        <v>0</v>
      </c>
      <c r="AQ19" s="43">
        <f t="shared" si="22"/>
        <v>0</v>
      </c>
      <c r="AR19" s="43">
        <f t="shared" si="22"/>
        <v>0</v>
      </c>
      <c r="AS19" s="43">
        <f t="shared" si="22"/>
        <v>0</v>
      </c>
      <c r="AT19" s="43">
        <f t="shared" si="22"/>
        <v>0</v>
      </c>
      <c r="AU19" s="43">
        <f t="shared" si="22"/>
        <v>0</v>
      </c>
      <c r="AV19" s="43">
        <f t="shared" si="22"/>
        <v>0</v>
      </c>
      <c r="AW19" s="43">
        <f t="shared" si="22"/>
        <v>0</v>
      </c>
      <c r="AX19" s="43">
        <f t="shared" si="22"/>
        <v>0</v>
      </c>
      <c r="AY19" s="43">
        <f t="shared" si="22"/>
        <v>0</v>
      </c>
      <c r="AZ19" s="43">
        <f t="shared" si="22"/>
        <v>0</v>
      </c>
      <c r="BA19" s="43">
        <f t="shared" si="22"/>
        <v>0</v>
      </c>
      <c r="BB19" s="43">
        <f t="shared" si="22"/>
        <v>0</v>
      </c>
      <c r="BC19" s="43">
        <f t="shared" si="22"/>
        <v>0</v>
      </c>
      <c r="BD19" s="43">
        <f t="shared" si="22"/>
        <v>0</v>
      </c>
      <c r="BE19" s="43">
        <f t="shared" si="22"/>
        <v>0</v>
      </c>
      <c r="BF19" s="43">
        <f t="shared" si="22"/>
        <v>0</v>
      </c>
      <c r="BG19" s="43">
        <f t="shared" si="22"/>
        <v>0</v>
      </c>
      <c r="BH19" s="43">
        <f t="shared" si="22"/>
        <v>0</v>
      </c>
      <c r="BI19" s="43">
        <f t="shared" si="22"/>
        <v>0</v>
      </c>
      <c r="BJ19" s="43">
        <f t="shared" si="22"/>
        <v>0</v>
      </c>
      <c r="BK19" s="43">
        <f t="shared" si="22"/>
        <v>0</v>
      </c>
      <c r="BL19" s="43">
        <f t="shared" si="22"/>
        <v>0</v>
      </c>
      <c r="BM19" s="43">
        <f t="shared" si="22"/>
        <v>0</v>
      </c>
      <c r="BN19" s="43">
        <f t="shared" si="22"/>
        <v>0</v>
      </c>
      <c r="BO19" s="43">
        <f t="shared" si="22"/>
        <v>0</v>
      </c>
      <c r="BP19" s="43">
        <f t="shared" si="22"/>
        <v>0</v>
      </c>
      <c r="BQ19" s="43">
        <f t="shared" si="22"/>
        <v>0</v>
      </c>
      <c r="BR19" s="43">
        <f t="shared" si="22"/>
        <v>0</v>
      </c>
      <c r="BS19" s="43">
        <f t="shared" si="22"/>
        <v>0</v>
      </c>
      <c r="BT19" s="43">
        <f t="shared" si="22"/>
        <v>0</v>
      </c>
      <c r="BU19" s="43">
        <f t="shared" si="22"/>
        <v>0</v>
      </c>
      <c r="BV19" s="43">
        <f t="shared" si="22"/>
        <v>0</v>
      </c>
      <c r="BW19" s="43">
        <f t="shared" si="22"/>
        <v>0</v>
      </c>
      <c r="BX19" s="43">
        <f t="shared" si="22"/>
        <v>0</v>
      </c>
      <c r="BY19" s="43">
        <f t="shared" si="22"/>
        <v>0</v>
      </c>
      <c r="BZ19" s="43">
        <f t="shared" si="22"/>
        <v>0</v>
      </c>
      <c r="CA19" s="43">
        <f t="shared" si="22"/>
        <v>0</v>
      </c>
      <c r="CB19" s="43">
        <f t="shared" si="22"/>
        <v>0</v>
      </c>
      <c r="CC19" s="43">
        <f t="shared" si="22"/>
        <v>0</v>
      </c>
      <c r="CD19" s="43">
        <f t="shared" si="22"/>
        <v>0</v>
      </c>
      <c r="CE19" s="43">
        <f t="shared" si="22"/>
        <v>0</v>
      </c>
      <c r="CF19" s="43">
        <f t="shared" si="22"/>
        <v>0</v>
      </c>
      <c r="CG19" s="43">
        <f t="shared" si="22"/>
        <v>0</v>
      </c>
      <c r="CH19" s="43">
        <f t="shared" si="22"/>
        <v>0</v>
      </c>
      <c r="CI19" s="43">
        <f t="shared" si="22"/>
        <v>0</v>
      </c>
      <c r="CJ19" s="43">
        <f t="shared" si="22"/>
        <v>0</v>
      </c>
      <c r="CK19" s="43">
        <f t="shared" si="22"/>
        <v>0</v>
      </c>
      <c r="CL19" s="43">
        <f t="shared" si="22"/>
        <v>0</v>
      </c>
      <c r="CM19" s="43">
        <f t="shared" si="22"/>
        <v>0</v>
      </c>
      <c r="CN19" s="43">
        <f t="shared" si="22"/>
        <v>0</v>
      </c>
      <c r="CO19" s="43">
        <f aca="true" t="shared" si="23" ref="CO19:CY19">CO17/0.7</f>
        <v>0</v>
      </c>
      <c r="CP19" s="43">
        <f t="shared" si="23"/>
        <v>0</v>
      </c>
      <c r="CQ19" s="43">
        <f t="shared" si="23"/>
        <v>0</v>
      </c>
      <c r="CR19" s="43">
        <f t="shared" si="23"/>
        <v>0</v>
      </c>
      <c r="CS19" s="43">
        <f t="shared" si="23"/>
        <v>0</v>
      </c>
      <c r="CT19" s="43">
        <f t="shared" si="23"/>
        <v>0</v>
      </c>
      <c r="CU19" s="43">
        <f t="shared" si="23"/>
        <v>0</v>
      </c>
      <c r="CV19" s="43">
        <f t="shared" si="23"/>
        <v>0</v>
      </c>
      <c r="CW19" s="43">
        <f t="shared" si="23"/>
        <v>0</v>
      </c>
      <c r="CX19" s="43">
        <f t="shared" si="23"/>
        <v>0</v>
      </c>
      <c r="CY19" s="43">
        <f t="shared" si="23"/>
        <v>0</v>
      </c>
    </row>
    <row r="21" ht="15">
      <c r="B21" s="16" t="s">
        <v>368</v>
      </c>
    </row>
    <row r="22" ht="15">
      <c r="B22" s="16" t="s">
        <v>369</v>
      </c>
    </row>
    <row r="24" spans="4:15" ht="18">
      <c r="D24" s="285" t="s">
        <v>382</v>
      </c>
      <c r="E24" s="286"/>
      <c r="F24" s="286"/>
      <c r="G24" s="286"/>
      <c r="H24" s="286"/>
      <c r="I24" s="286"/>
      <c r="J24" s="286"/>
      <c r="K24" s="286"/>
      <c r="L24" s="286"/>
      <c r="M24" s="286"/>
      <c r="N24" s="286"/>
      <c r="O24" s="286"/>
    </row>
    <row r="25" spans="2:5" ht="15">
      <c r="B25" s="283" t="s">
        <v>506</v>
      </c>
      <c r="C25" s="283"/>
      <c r="D25" s="284"/>
      <c r="E25" s="143"/>
    </row>
    <row r="26" spans="2:103" ht="30">
      <c r="B26" s="42" t="s">
        <v>522</v>
      </c>
      <c r="C26" s="119"/>
      <c r="D26" s="244">
        <f>IF('9 COP Summary'!D4=0,0,$E$25*'8 Cost of Production'!D9/'9 COP Summary'!D4)</f>
        <v>0</v>
      </c>
      <c r="E26" s="244">
        <f>IF('9 COP Summary'!E4=0,0,$E$25*'8 Cost of Production'!E9/'9 COP Summary'!E4)</f>
        <v>0</v>
      </c>
      <c r="F26" s="244">
        <f>IF('9 COP Summary'!F4=0,0,$E$25*'8 Cost of Production'!F9/'9 COP Summary'!F4)</f>
        <v>0</v>
      </c>
      <c r="G26" s="244">
        <f>IF('9 COP Summary'!G4=0,0,$E$25*'8 Cost of Production'!G9/'9 COP Summary'!G4)</f>
        <v>0</v>
      </c>
      <c r="H26" s="244">
        <f>IF('9 COP Summary'!H4=0,0,$E$25*'8 Cost of Production'!H9/'9 COP Summary'!H4)</f>
        <v>0</v>
      </c>
      <c r="I26" s="244">
        <f>IF('9 COP Summary'!I4=0,0,$E$25*'8 Cost of Production'!I9/'9 COP Summary'!I4)</f>
        <v>0</v>
      </c>
      <c r="J26" s="244">
        <f>IF('9 COP Summary'!J4=0,0,$E$25*'8 Cost of Production'!J9/'9 COP Summary'!J4)</f>
        <v>0</v>
      </c>
      <c r="K26" s="244">
        <f>IF('9 COP Summary'!K4=0,0,$E$25*'8 Cost of Production'!K9/'9 COP Summary'!K4)</f>
        <v>0</v>
      </c>
      <c r="L26" s="244">
        <f>IF('9 COP Summary'!L4=0,0,$E$25*'8 Cost of Production'!L9/'9 COP Summary'!L4)</f>
        <v>0</v>
      </c>
      <c r="M26" s="244">
        <f>IF('9 COP Summary'!M4=0,0,$E$25*'8 Cost of Production'!M9/'9 COP Summary'!M4)</f>
        <v>0</v>
      </c>
      <c r="N26" s="244">
        <f>IF('9 COP Summary'!N4=0,0,$E$25*'8 Cost of Production'!N9/'9 COP Summary'!N4)</f>
        <v>0</v>
      </c>
      <c r="O26" s="244">
        <f>IF('9 COP Summary'!O4=0,0,$E$25*'8 Cost of Production'!O9/'9 COP Summary'!O4)</f>
        <v>0</v>
      </c>
      <c r="P26" s="244">
        <f>IF('9 COP Summary'!P4=0,0,$E$25*'8 Cost of Production'!P9/'9 COP Summary'!P4)</f>
        <v>0</v>
      </c>
      <c r="Q26" s="244">
        <f>IF('9 COP Summary'!Q4=0,0,$E$25*'8 Cost of Production'!Q9/'9 COP Summary'!Q4)</f>
        <v>0</v>
      </c>
      <c r="R26" s="244">
        <f>IF('9 COP Summary'!R4=0,0,$E$25*'8 Cost of Production'!R9/'9 COP Summary'!R4)</f>
        <v>0</v>
      </c>
      <c r="S26" s="244">
        <f>IF('9 COP Summary'!S4=0,0,$E$25*'8 Cost of Production'!S9/'9 COP Summary'!S4)</f>
        <v>0</v>
      </c>
      <c r="T26" s="244">
        <f>IF('9 COP Summary'!T4=0,0,$E$25*'8 Cost of Production'!T9/'9 COP Summary'!T4)</f>
        <v>0</v>
      </c>
      <c r="U26" s="244">
        <f>IF('9 COP Summary'!U4=0,0,$E$25*'8 Cost of Production'!U9/'9 COP Summary'!U4)</f>
        <v>0</v>
      </c>
      <c r="V26" s="244">
        <f>IF('9 COP Summary'!V4=0,0,$E$25*'8 Cost of Production'!V9/'9 COP Summary'!V4)</f>
        <v>0</v>
      </c>
      <c r="W26" s="244">
        <f>IF('9 COP Summary'!W4=0,0,$E$25*'8 Cost of Production'!W9/'9 COP Summary'!W4)</f>
        <v>0</v>
      </c>
      <c r="X26" s="244">
        <f>IF('9 COP Summary'!X4=0,0,$E$25*'8 Cost of Production'!X9/'9 COP Summary'!X4)</f>
        <v>0</v>
      </c>
      <c r="Y26" s="244">
        <f>IF('9 COP Summary'!Y4=0,0,$E$25*'8 Cost of Production'!Y9/'9 COP Summary'!Y4)</f>
        <v>0</v>
      </c>
      <c r="Z26" s="244">
        <f>IF('9 COP Summary'!Z4=0,0,$E$25*'8 Cost of Production'!Z9/'9 COP Summary'!Z4)</f>
        <v>0</v>
      </c>
      <c r="AA26" s="244">
        <f>IF('9 COP Summary'!AA4=0,0,$E$25*'8 Cost of Production'!AA9/'9 COP Summary'!AA4)</f>
        <v>0</v>
      </c>
      <c r="AB26" s="244">
        <f>IF('9 COP Summary'!AB4=0,0,$E$25*'8 Cost of Production'!AB9/'9 COP Summary'!AB4)</f>
        <v>0</v>
      </c>
      <c r="AC26" s="244">
        <f>IF('9 COP Summary'!AC4=0,0,$E$25*'8 Cost of Production'!AC9/'9 COP Summary'!AC4)</f>
        <v>0</v>
      </c>
      <c r="AD26" s="244">
        <f>IF('9 COP Summary'!AD4=0,0,$E$25*'8 Cost of Production'!AD9/'9 COP Summary'!AD4)</f>
        <v>0</v>
      </c>
      <c r="AE26" s="244">
        <f>IF('9 COP Summary'!AE4=0,0,$E$25*'8 Cost of Production'!AE9/'9 COP Summary'!AE4)</f>
        <v>0</v>
      </c>
      <c r="AF26" s="244">
        <f>IF('9 COP Summary'!AF4=0,0,$E$25*'8 Cost of Production'!AF9/'9 COP Summary'!AF4)</f>
        <v>0</v>
      </c>
      <c r="AG26" s="244">
        <f>IF('9 COP Summary'!AG4=0,0,$E$25*'8 Cost of Production'!AG9/'9 COP Summary'!AG4)</f>
        <v>0</v>
      </c>
      <c r="AH26" s="244">
        <f>IF('9 COP Summary'!AH4=0,0,$E$25*'8 Cost of Production'!AH9/'9 COP Summary'!AH4)</f>
        <v>0</v>
      </c>
      <c r="AI26" s="244">
        <f>IF('9 COP Summary'!AI4=0,0,$E$25*'8 Cost of Production'!AI9/'9 COP Summary'!AI4)</f>
        <v>0</v>
      </c>
      <c r="AJ26" s="244">
        <f>IF('9 COP Summary'!AJ4=0,0,$E$25*'8 Cost of Production'!AJ9/'9 COP Summary'!AJ4)</f>
        <v>0</v>
      </c>
      <c r="AK26" s="244">
        <f>IF('9 COP Summary'!AK4=0,0,$E$25*'8 Cost of Production'!AK9/'9 COP Summary'!AK4)</f>
        <v>0</v>
      </c>
      <c r="AL26" s="244">
        <f>IF('9 COP Summary'!AL4=0,0,$E$25*'8 Cost of Production'!AL9/'9 COP Summary'!AL4)</f>
        <v>0</v>
      </c>
      <c r="AM26" s="244">
        <f>IF('9 COP Summary'!AM4=0,0,$E$25*'8 Cost of Production'!AM9/'9 COP Summary'!AM4)</f>
        <v>0</v>
      </c>
      <c r="AN26" s="244">
        <f>IF('9 COP Summary'!AN4=0,0,$E$25*'8 Cost of Production'!AN9/'9 COP Summary'!AN4)</f>
        <v>0</v>
      </c>
      <c r="AO26" s="244">
        <f>IF('9 COP Summary'!AO4=0,0,$E$25*'8 Cost of Production'!AO9/'9 COP Summary'!AO4)</f>
        <v>0</v>
      </c>
      <c r="AP26" s="244">
        <f>IF('9 COP Summary'!AP4=0,0,$E$25*'8 Cost of Production'!AP9/'9 COP Summary'!AP4)</f>
        <v>0</v>
      </c>
      <c r="AQ26" s="244">
        <f>IF('9 COP Summary'!AQ4=0,0,$E$25*'8 Cost of Production'!AQ9/'9 COP Summary'!AQ4)</f>
        <v>0</v>
      </c>
      <c r="AR26" s="244">
        <f>IF('9 COP Summary'!AR4=0,0,$E$25*'8 Cost of Production'!AR9/'9 COP Summary'!AR4)</f>
        <v>0</v>
      </c>
      <c r="AS26" s="244">
        <f>IF('9 COP Summary'!AS4=0,0,$E$25*'8 Cost of Production'!AS9/'9 COP Summary'!AS4)</f>
        <v>0</v>
      </c>
      <c r="AT26" s="244">
        <f>IF('9 COP Summary'!AT4=0,0,$E$25*'8 Cost of Production'!AT9/'9 COP Summary'!AT4)</f>
        <v>0</v>
      </c>
      <c r="AU26" s="244">
        <f>IF('9 COP Summary'!AU4=0,0,$E$25*'8 Cost of Production'!AU9/'9 COP Summary'!AU4)</f>
        <v>0</v>
      </c>
      <c r="AV26" s="244">
        <f>IF('9 COP Summary'!AV4=0,0,$E$25*'8 Cost of Production'!AV9/'9 COP Summary'!AV4)</f>
        <v>0</v>
      </c>
      <c r="AW26" s="244">
        <f>IF('9 COP Summary'!AW4=0,0,$E$25*'8 Cost of Production'!AW9/'9 COP Summary'!AW4)</f>
        <v>0</v>
      </c>
      <c r="AX26" s="244">
        <f>IF('9 COP Summary'!AX4=0,0,$E$25*'8 Cost of Production'!AX9/'9 COP Summary'!AX4)</f>
        <v>0</v>
      </c>
      <c r="AY26" s="244">
        <f>IF('9 COP Summary'!AY4=0,0,$E$25*'8 Cost of Production'!AY9/'9 COP Summary'!AY4)</f>
        <v>0</v>
      </c>
      <c r="AZ26" s="244">
        <f>IF('9 COP Summary'!AZ4=0,0,$E$25*'8 Cost of Production'!AZ9/'9 COP Summary'!AZ4)</f>
        <v>0</v>
      </c>
      <c r="BA26" s="244">
        <f>IF('9 COP Summary'!BA4=0,0,$E$25*'8 Cost of Production'!BA9/'9 COP Summary'!BA4)</f>
        <v>0</v>
      </c>
      <c r="BB26" s="244">
        <f>IF('9 COP Summary'!BB4=0,0,$E$25*'8 Cost of Production'!BB9/'9 COP Summary'!BB4)</f>
        <v>0</v>
      </c>
      <c r="BC26" s="244">
        <f>IF('9 COP Summary'!BC4=0,0,$E$25*'8 Cost of Production'!BC9/'9 COP Summary'!BC4)</f>
        <v>0</v>
      </c>
      <c r="BD26" s="244">
        <f>IF('9 COP Summary'!BD4=0,0,$E$25*'8 Cost of Production'!BD9/'9 COP Summary'!BD4)</f>
        <v>0</v>
      </c>
      <c r="BE26" s="244">
        <f>IF('9 COP Summary'!BE4=0,0,$E$25*'8 Cost of Production'!BE9/'9 COP Summary'!BE4)</f>
        <v>0</v>
      </c>
      <c r="BF26" s="244">
        <f>IF('9 COP Summary'!BF4=0,0,$E$25*'8 Cost of Production'!BF9/'9 COP Summary'!BF4)</f>
        <v>0</v>
      </c>
      <c r="BG26" s="244">
        <f>IF('9 COP Summary'!BG4=0,0,$E$25*'8 Cost of Production'!BG9/'9 COP Summary'!BG4)</f>
        <v>0</v>
      </c>
      <c r="BH26" s="244">
        <f>IF('9 COP Summary'!BH4=0,0,$E$25*'8 Cost of Production'!BH9/'9 COP Summary'!BH4)</f>
        <v>0</v>
      </c>
      <c r="BI26" s="244">
        <f>IF('9 COP Summary'!BI4=0,0,$E$25*'8 Cost of Production'!BI9/'9 COP Summary'!BI4)</f>
        <v>0</v>
      </c>
      <c r="BJ26" s="244">
        <f>IF('9 COP Summary'!BJ4=0,0,$E$25*'8 Cost of Production'!BJ9/'9 COP Summary'!BJ4)</f>
        <v>0</v>
      </c>
      <c r="BK26" s="244">
        <f>IF('9 COP Summary'!BK4=0,0,$E$25*'8 Cost of Production'!BK9/'9 COP Summary'!BK4)</f>
        <v>0</v>
      </c>
      <c r="BL26" s="244">
        <f>IF('9 COP Summary'!BL4=0,0,$E$25*'8 Cost of Production'!BL9/'9 COP Summary'!BL4)</f>
        <v>0</v>
      </c>
      <c r="BM26" s="244">
        <f>IF('9 COP Summary'!BM4=0,0,$E$25*'8 Cost of Production'!BM9/'9 COP Summary'!BM4)</f>
        <v>0</v>
      </c>
      <c r="BN26" s="244">
        <f>IF('9 COP Summary'!BN4=0,0,$E$25*'8 Cost of Production'!BN9/'9 COP Summary'!BN4)</f>
        <v>0</v>
      </c>
      <c r="BO26" s="244">
        <f>IF('9 COP Summary'!BO4=0,0,$E$25*'8 Cost of Production'!BO9/'9 COP Summary'!BO4)</f>
        <v>0</v>
      </c>
      <c r="BP26" s="244">
        <f>IF('9 COP Summary'!BP4=0,0,$E$25*'8 Cost of Production'!BP9/'9 COP Summary'!BP4)</f>
        <v>0</v>
      </c>
      <c r="BQ26" s="244">
        <f>IF('9 COP Summary'!BQ4=0,0,$E$25*'8 Cost of Production'!BQ9/'9 COP Summary'!BQ4)</f>
        <v>0</v>
      </c>
      <c r="BR26" s="244">
        <f>IF('9 COP Summary'!BR4=0,0,$E$25*'8 Cost of Production'!BR9/'9 COP Summary'!BR4)</f>
        <v>0</v>
      </c>
      <c r="BS26" s="244">
        <f>IF('9 COP Summary'!BS4=0,0,$E$25*'8 Cost of Production'!BS9/'9 COP Summary'!BS4)</f>
        <v>0</v>
      </c>
      <c r="BT26" s="244">
        <f>IF('9 COP Summary'!BT4=0,0,$E$25*'8 Cost of Production'!BT9/'9 COP Summary'!BT4)</f>
        <v>0</v>
      </c>
      <c r="BU26" s="244">
        <f>IF('9 COP Summary'!BU4=0,0,$E$25*'8 Cost of Production'!BU9/'9 COP Summary'!BU4)</f>
        <v>0</v>
      </c>
      <c r="BV26" s="244">
        <f>IF('9 COP Summary'!BV4=0,0,$E$25*'8 Cost of Production'!BV9/'9 COP Summary'!BV4)</f>
        <v>0</v>
      </c>
      <c r="BW26" s="244">
        <f>IF('9 COP Summary'!BW4=0,0,$E$25*'8 Cost of Production'!BW9/'9 COP Summary'!BW4)</f>
        <v>0</v>
      </c>
      <c r="BX26" s="244">
        <f>IF('9 COP Summary'!BX4=0,0,$E$25*'8 Cost of Production'!BX9/'9 COP Summary'!BX4)</f>
        <v>0</v>
      </c>
      <c r="BY26" s="244">
        <f>IF('9 COP Summary'!BY4=0,0,$E$25*'8 Cost of Production'!BY9/'9 COP Summary'!BY4)</f>
        <v>0</v>
      </c>
      <c r="BZ26" s="244">
        <f>IF('9 COP Summary'!BZ4=0,0,$E$25*'8 Cost of Production'!BZ9/'9 COP Summary'!BZ4)</f>
        <v>0</v>
      </c>
      <c r="CA26" s="244">
        <f>IF('9 COP Summary'!CA4=0,0,$E$25*'8 Cost of Production'!CA9/'9 COP Summary'!CA4)</f>
        <v>0</v>
      </c>
      <c r="CB26" s="244">
        <f>IF('9 COP Summary'!CB4=0,0,$E$25*'8 Cost of Production'!CB9/'9 COP Summary'!CB4)</f>
        <v>0</v>
      </c>
      <c r="CC26" s="244">
        <f>IF('9 COP Summary'!CC4=0,0,$E$25*'8 Cost of Production'!CC9/'9 COP Summary'!CC4)</f>
        <v>0</v>
      </c>
      <c r="CD26" s="244">
        <f>IF('9 COP Summary'!CD4=0,0,$E$25*'8 Cost of Production'!CD9/'9 COP Summary'!CD4)</f>
        <v>0</v>
      </c>
      <c r="CE26" s="244">
        <f>IF('9 COP Summary'!CE4=0,0,$E$25*'8 Cost of Production'!CE9/'9 COP Summary'!CE4)</f>
        <v>0</v>
      </c>
      <c r="CF26" s="244">
        <f>IF('9 COP Summary'!CF4=0,0,$E$25*'8 Cost of Production'!CF9/'9 COP Summary'!CF4)</f>
        <v>0</v>
      </c>
      <c r="CG26" s="244">
        <f>IF('9 COP Summary'!CG4=0,0,$E$25*'8 Cost of Production'!CG9/'9 COP Summary'!CG4)</f>
        <v>0</v>
      </c>
      <c r="CH26" s="244">
        <f>IF('9 COP Summary'!CH4=0,0,$E$25*'8 Cost of Production'!CH9/'9 COP Summary'!CH4)</f>
        <v>0</v>
      </c>
      <c r="CI26" s="244">
        <f>IF('9 COP Summary'!CI4=0,0,$E$25*'8 Cost of Production'!CI9/'9 COP Summary'!CI4)</f>
        <v>0</v>
      </c>
      <c r="CJ26" s="244">
        <f>IF('9 COP Summary'!CJ4=0,0,$E$25*'8 Cost of Production'!CJ9/'9 COP Summary'!CJ4)</f>
        <v>0</v>
      </c>
      <c r="CK26" s="244">
        <f>IF('9 COP Summary'!CK4=0,0,$E$25*'8 Cost of Production'!CK9/'9 COP Summary'!CK4)</f>
        <v>0</v>
      </c>
      <c r="CL26" s="244">
        <f>IF('9 COP Summary'!CL4=0,0,$E$25*'8 Cost of Production'!CL9/'9 COP Summary'!CL4)</f>
        <v>0</v>
      </c>
      <c r="CM26" s="244">
        <f>IF('9 COP Summary'!CM4=0,0,$E$25*'8 Cost of Production'!CM9/'9 COP Summary'!CM4)</f>
        <v>0</v>
      </c>
      <c r="CN26" s="244">
        <f>IF('9 COP Summary'!CN4=0,0,$E$25*'8 Cost of Production'!CN9/'9 COP Summary'!CN4)</f>
        <v>0</v>
      </c>
      <c r="CO26" s="244">
        <f>IF('9 COP Summary'!CO4=0,0,$E$25*'8 Cost of Production'!CO9/'9 COP Summary'!CO4)</f>
        <v>0</v>
      </c>
      <c r="CP26" s="244">
        <f>IF('9 COP Summary'!CP4=0,0,$E$25*'8 Cost of Production'!CP9/'9 COP Summary'!CP4)</f>
        <v>0</v>
      </c>
      <c r="CQ26" s="244">
        <f>IF('9 COP Summary'!CQ4=0,0,$E$25*'8 Cost of Production'!CQ9/'9 COP Summary'!CQ4)</f>
        <v>0</v>
      </c>
      <c r="CR26" s="244">
        <f>IF('9 COP Summary'!CR4=0,0,$E$25*'8 Cost of Production'!CR9/'9 COP Summary'!CR4)</f>
        <v>0</v>
      </c>
      <c r="CS26" s="244">
        <f>IF('9 COP Summary'!CS4=0,0,$E$25*'8 Cost of Production'!CS9/'9 COP Summary'!CS4)</f>
        <v>0</v>
      </c>
      <c r="CT26" s="244">
        <f>IF('9 COP Summary'!CT4=0,0,$E$25*'8 Cost of Production'!CT9/'9 COP Summary'!CT4)</f>
        <v>0</v>
      </c>
      <c r="CU26" s="244">
        <f>IF('9 COP Summary'!CU4=0,0,$E$25*'8 Cost of Production'!CU9/'9 COP Summary'!CU4)</f>
        <v>0</v>
      </c>
      <c r="CV26" s="244">
        <f>IF('9 COP Summary'!CV4=0,0,$E$25*'8 Cost of Production'!CV9/'9 COP Summary'!CV4)</f>
        <v>0</v>
      </c>
      <c r="CW26" s="244">
        <f>IF('9 COP Summary'!CW4=0,0,$E$25*'8 Cost of Production'!CW9/'9 COP Summary'!CW4)</f>
        <v>0</v>
      </c>
      <c r="CX26" s="244">
        <f>IF('9 COP Summary'!CX4=0,0,$E$25*'8 Cost of Production'!CX9/'9 COP Summary'!CX4)</f>
        <v>0</v>
      </c>
      <c r="CY26" s="244">
        <f>IF('9 COP Summary'!CY4=0,0,$E$25*'8 Cost of Production'!CY9/'9 COP Summary'!CY4)</f>
        <v>0</v>
      </c>
    </row>
    <row r="27" spans="2:103" ht="15">
      <c r="B27" s="118" t="s">
        <v>359</v>
      </c>
      <c r="D27" s="43">
        <f>D7+D26</f>
        <v>0</v>
      </c>
      <c r="E27" s="43">
        <f aca="true" t="shared" si="24" ref="E27:P27">E7+E26</f>
        <v>0</v>
      </c>
      <c r="F27" s="43">
        <f t="shared" si="24"/>
        <v>0</v>
      </c>
      <c r="G27" s="43">
        <f t="shared" si="24"/>
        <v>0</v>
      </c>
      <c r="H27" s="43">
        <f t="shared" si="24"/>
        <v>0</v>
      </c>
      <c r="I27" s="43">
        <f t="shared" si="24"/>
        <v>0</v>
      </c>
      <c r="J27" s="43">
        <f t="shared" si="24"/>
        <v>0</v>
      </c>
      <c r="K27" s="43">
        <f t="shared" si="24"/>
        <v>0</v>
      </c>
      <c r="L27" s="43">
        <f t="shared" si="24"/>
        <v>0</v>
      </c>
      <c r="M27" s="43">
        <f t="shared" si="24"/>
        <v>0</v>
      </c>
      <c r="N27" s="43">
        <f t="shared" si="24"/>
        <v>0</v>
      </c>
      <c r="O27" s="43">
        <f t="shared" si="24"/>
        <v>0</v>
      </c>
      <c r="P27" s="43">
        <f t="shared" si="24"/>
        <v>0</v>
      </c>
      <c r="Q27" s="43">
        <f aca="true" t="shared" si="25" ref="Q27:AB27">Q7+Q26</f>
        <v>0</v>
      </c>
      <c r="R27" s="43">
        <f t="shared" si="25"/>
        <v>0</v>
      </c>
      <c r="S27" s="43">
        <f t="shared" si="25"/>
        <v>0</v>
      </c>
      <c r="T27" s="43">
        <f t="shared" si="25"/>
        <v>0</v>
      </c>
      <c r="U27" s="43">
        <f t="shared" si="25"/>
        <v>0</v>
      </c>
      <c r="V27" s="43">
        <f t="shared" si="25"/>
        <v>0</v>
      </c>
      <c r="W27" s="43">
        <f t="shared" si="25"/>
        <v>0</v>
      </c>
      <c r="X27" s="43">
        <f t="shared" si="25"/>
        <v>0</v>
      </c>
      <c r="Y27" s="43">
        <f t="shared" si="25"/>
        <v>0</v>
      </c>
      <c r="Z27" s="43">
        <f t="shared" si="25"/>
        <v>0</v>
      </c>
      <c r="AA27" s="43">
        <f t="shared" si="25"/>
        <v>0</v>
      </c>
      <c r="AB27" s="43">
        <f t="shared" si="25"/>
        <v>0</v>
      </c>
      <c r="AC27" s="43">
        <f aca="true" t="shared" si="26" ref="AC27:CN27">AC7+AC26</f>
        <v>0</v>
      </c>
      <c r="AD27" s="43">
        <f t="shared" si="26"/>
        <v>0</v>
      </c>
      <c r="AE27" s="43">
        <f t="shared" si="26"/>
        <v>0</v>
      </c>
      <c r="AF27" s="43">
        <f t="shared" si="26"/>
        <v>0</v>
      </c>
      <c r="AG27" s="43">
        <f t="shared" si="26"/>
        <v>0</v>
      </c>
      <c r="AH27" s="43">
        <f t="shared" si="26"/>
        <v>0</v>
      </c>
      <c r="AI27" s="43">
        <f t="shared" si="26"/>
        <v>0</v>
      </c>
      <c r="AJ27" s="43">
        <f t="shared" si="26"/>
        <v>0</v>
      </c>
      <c r="AK27" s="43">
        <f t="shared" si="26"/>
        <v>0</v>
      </c>
      <c r="AL27" s="43">
        <f t="shared" si="26"/>
        <v>0</v>
      </c>
      <c r="AM27" s="43">
        <f t="shared" si="26"/>
        <v>0</v>
      </c>
      <c r="AN27" s="43">
        <f t="shared" si="26"/>
        <v>0</v>
      </c>
      <c r="AO27" s="43">
        <f t="shared" si="26"/>
        <v>0</v>
      </c>
      <c r="AP27" s="43">
        <f t="shared" si="26"/>
        <v>0</v>
      </c>
      <c r="AQ27" s="43">
        <f t="shared" si="26"/>
        <v>0</v>
      </c>
      <c r="AR27" s="43">
        <f t="shared" si="26"/>
        <v>0</v>
      </c>
      <c r="AS27" s="43">
        <f t="shared" si="26"/>
        <v>0</v>
      </c>
      <c r="AT27" s="43">
        <f t="shared" si="26"/>
        <v>0</v>
      </c>
      <c r="AU27" s="43">
        <f t="shared" si="26"/>
        <v>0</v>
      </c>
      <c r="AV27" s="43">
        <f t="shared" si="26"/>
        <v>0</v>
      </c>
      <c r="AW27" s="43">
        <f t="shared" si="26"/>
        <v>0</v>
      </c>
      <c r="AX27" s="43">
        <f t="shared" si="26"/>
        <v>0</v>
      </c>
      <c r="AY27" s="43">
        <f t="shared" si="26"/>
        <v>0</v>
      </c>
      <c r="AZ27" s="43">
        <f t="shared" si="26"/>
        <v>0</v>
      </c>
      <c r="BA27" s="43">
        <f t="shared" si="26"/>
        <v>0</v>
      </c>
      <c r="BB27" s="43">
        <f t="shared" si="26"/>
        <v>0</v>
      </c>
      <c r="BC27" s="43">
        <f t="shared" si="26"/>
        <v>0</v>
      </c>
      <c r="BD27" s="43">
        <f t="shared" si="26"/>
        <v>0</v>
      </c>
      <c r="BE27" s="43">
        <f t="shared" si="26"/>
        <v>0</v>
      </c>
      <c r="BF27" s="43">
        <f t="shared" si="26"/>
        <v>0</v>
      </c>
      <c r="BG27" s="43">
        <f t="shared" si="26"/>
        <v>0</v>
      </c>
      <c r="BH27" s="43">
        <f t="shared" si="26"/>
        <v>0</v>
      </c>
      <c r="BI27" s="43">
        <f t="shared" si="26"/>
        <v>0</v>
      </c>
      <c r="BJ27" s="43">
        <f t="shared" si="26"/>
        <v>0</v>
      </c>
      <c r="BK27" s="43">
        <f t="shared" si="26"/>
        <v>0</v>
      </c>
      <c r="BL27" s="43">
        <f t="shared" si="26"/>
        <v>0</v>
      </c>
      <c r="BM27" s="43">
        <f t="shared" si="26"/>
        <v>0</v>
      </c>
      <c r="BN27" s="43">
        <f t="shared" si="26"/>
        <v>0</v>
      </c>
      <c r="BO27" s="43">
        <f t="shared" si="26"/>
        <v>0</v>
      </c>
      <c r="BP27" s="43">
        <f t="shared" si="26"/>
        <v>0</v>
      </c>
      <c r="BQ27" s="43">
        <f t="shared" si="26"/>
        <v>0</v>
      </c>
      <c r="BR27" s="43">
        <f t="shared" si="26"/>
        <v>0</v>
      </c>
      <c r="BS27" s="43">
        <f t="shared" si="26"/>
        <v>0</v>
      </c>
      <c r="BT27" s="43">
        <f t="shared" si="26"/>
        <v>0</v>
      </c>
      <c r="BU27" s="43">
        <f t="shared" si="26"/>
        <v>0</v>
      </c>
      <c r="BV27" s="43">
        <f t="shared" si="26"/>
        <v>0</v>
      </c>
      <c r="BW27" s="43">
        <f t="shared" si="26"/>
        <v>0</v>
      </c>
      <c r="BX27" s="43">
        <f t="shared" si="26"/>
        <v>0</v>
      </c>
      <c r="BY27" s="43">
        <f t="shared" si="26"/>
        <v>0</v>
      </c>
      <c r="BZ27" s="43">
        <f t="shared" si="26"/>
        <v>0</v>
      </c>
      <c r="CA27" s="43">
        <f t="shared" si="26"/>
        <v>0</v>
      </c>
      <c r="CB27" s="43">
        <f t="shared" si="26"/>
        <v>0</v>
      </c>
      <c r="CC27" s="43">
        <f t="shared" si="26"/>
        <v>0</v>
      </c>
      <c r="CD27" s="43">
        <f t="shared" si="26"/>
        <v>0</v>
      </c>
      <c r="CE27" s="43">
        <f t="shared" si="26"/>
        <v>0</v>
      </c>
      <c r="CF27" s="43">
        <f t="shared" si="26"/>
        <v>0</v>
      </c>
      <c r="CG27" s="43">
        <f t="shared" si="26"/>
        <v>0</v>
      </c>
      <c r="CH27" s="43">
        <f t="shared" si="26"/>
        <v>0</v>
      </c>
      <c r="CI27" s="43">
        <f t="shared" si="26"/>
        <v>0</v>
      </c>
      <c r="CJ27" s="43">
        <f t="shared" si="26"/>
        <v>0</v>
      </c>
      <c r="CK27" s="43">
        <f t="shared" si="26"/>
        <v>0</v>
      </c>
      <c r="CL27" s="43">
        <f t="shared" si="26"/>
        <v>0</v>
      </c>
      <c r="CM27" s="43">
        <f t="shared" si="26"/>
        <v>0</v>
      </c>
      <c r="CN27" s="43">
        <f t="shared" si="26"/>
        <v>0</v>
      </c>
      <c r="CO27" s="43">
        <f aca="true" t="shared" si="27" ref="CO27:CY27">CO7+CO26</f>
        <v>0</v>
      </c>
      <c r="CP27" s="43">
        <f t="shared" si="27"/>
        <v>0</v>
      </c>
      <c r="CQ27" s="43">
        <f t="shared" si="27"/>
        <v>0</v>
      </c>
      <c r="CR27" s="43">
        <f t="shared" si="27"/>
        <v>0</v>
      </c>
      <c r="CS27" s="43">
        <f t="shared" si="27"/>
        <v>0</v>
      </c>
      <c r="CT27" s="43">
        <f t="shared" si="27"/>
        <v>0</v>
      </c>
      <c r="CU27" s="43">
        <f t="shared" si="27"/>
        <v>0</v>
      </c>
      <c r="CV27" s="43">
        <f t="shared" si="27"/>
        <v>0</v>
      </c>
      <c r="CW27" s="43">
        <f t="shared" si="27"/>
        <v>0</v>
      </c>
      <c r="CX27" s="43">
        <f t="shared" si="27"/>
        <v>0</v>
      </c>
      <c r="CY27" s="43">
        <f t="shared" si="27"/>
        <v>0</v>
      </c>
    </row>
    <row r="28" spans="2:103" ht="15">
      <c r="B28" s="118" t="s">
        <v>357</v>
      </c>
      <c r="D28" s="43">
        <f>D27/0.9</f>
        <v>0</v>
      </c>
      <c r="E28" s="43">
        <f aca="true" t="shared" si="28" ref="E28:P28">E27/0.9</f>
        <v>0</v>
      </c>
      <c r="F28" s="43">
        <f t="shared" si="28"/>
        <v>0</v>
      </c>
      <c r="G28" s="43">
        <f t="shared" si="28"/>
        <v>0</v>
      </c>
      <c r="H28" s="43">
        <f t="shared" si="28"/>
        <v>0</v>
      </c>
      <c r="I28" s="43">
        <f t="shared" si="28"/>
        <v>0</v>
      </c>
      <c r="J28" s="43">
        <f t="shared" si="28"/>
        <v>0</v>
      </c>
      <c r="K28" s="43">
        <f t="shared" si="28"/>
        <v>0</v>
      </c>
      <c r="L28" s="43">
        <f t="shared" si="28"/>
        <v>0</v>
      </c>
      <c r="M28" s="43">
        <f t="shared" si="28"/>
        <v>0</v>
      </c>
      <c r="N28" s="43">
        <f t="shared" si="28"/>
        <v>0</v>
      </c>
      <c r="O28" s="43">
        <f t="shared" si="28"/>
        <v>0</v>
      </c>
      <c r="P28" s="43">
        <f t="shared" si="28"/>
        <v>0</v>
      </c>
      <c r="Q28" s="43">
        <f aca="true" t="shared" si="29" ref="Q28:AB28">Q27/0.9</f>
        <v>0</v>
      </c>
      <c r="R28" s="43">
        <f t="shared" si="29"/>
        <v>0</v>
      </c>
      <c r="S28" s="43">
        <f t="shared" si="29"/>
        <v>0</v>
      </c>
      <c r="T28" s="43">
        <f t="shared" si="29"/>
        <v>0</v>
      </c>
      <c r="U28" s="43">
        <f t="shared" si="29"/>
        <v>0</v>
      </c>
      <c r="V28" s="43">
        <f t="shared" si="29"/>
        <v>0</v>
      </c>
      <c r="W28" s="43">
        <f t="shared" si="29"/>
        <v>0</v>
      </c>
      <c r="X28" s="43">
        <f t="shared" si="29"/>
        <v>0</v>
      </c>
      <c r="Y28" s="43">
        <f t="shared" si="29"/>
        <v>0</v>
      </c>
      <c r="Z28" s="43">
        <f t="shared" si="29"/>
        <v>0</v>
      </c>
      <c r="AA28" s="43">
        <f t="shared" si="29"/>
        <v>0</v>
      </c>
      <c r="AB28" s="43">
        <f t="shared" si="29"/>
        <v>0</v>
      </c>
      <c r="AC28" s="43">
        <f aca="true" t="shared" si="30" ref="AC28:CN28">AC27/0.9</f>
        <v>0</v>
      </c>
      <c r="AD28" s="43">
        <f t="shared" si="30"/>
        <v>0</v>
      </c>
      <c r="AE28" s="43">
        <f t="shared" si="30"/>
        <v>0</v>
      </c>
      <c r="AF28" s="43">
        <f t="shared" si="30"/>
        <v>0</v>
      </c>
      <c r="AG28" s="43">
        <f t="shared" si="30"/>
        <v>0</v>
      </c>
      <c r="AH28" s="43">
        <f t="shared" si="30"/>
        <v>0</v>
      </c>
      <c r="AI28" s="43">
        <f t="shared" si="30"/>
        <v>0</v>
      </c>
      <c r="AJ28" s="43">
        <f t="shared" si="30"/>
        <v>0</v>
      </c>
      <c r="AK28" s="43">
        <f t="shared" si="30"/>
        <v>0</v>
      </c>
      <c r="AL28" s="43">
        <f t="shared" si="30"/>
        <v>0</v>
      </c>
      <c r="AM28" s="43">
        <f t="shared" si="30"/>
        <v>0</v>
      </c>
      <c r="AN28" s="43">
        <f t="shared" si="30"/>
        <v>0</v>
      </c>
      <c r="AO28" s="43">
        <f t="shared" si="30"/>
        <v>0</v>
      </c>
      <c r="AP28" s="43">
        <f t="shared" si="30"/>
        <v>0</v>
      </c>
      <c r="AQ28" s="43">
        <f t="shared" si="30"/>
        <v>0</v>
      </c>
      <c r="AR28" s="43">
        <f t="shared" si="30"/>
        <v>0</v>
      </c>
      <c r="AS28" s="43">
        <f t="shared" si="30"/>
        <v>0</v>
      </c>
      <c r="AT28" s="43">
        <f t="shared" si="30"/>
        <v>0</v>
      </c>
      <c r="AU28" s="43">
        <f t="shared" si="30"/>
        <v>0</v>
      </c>
      <c r="AV28" s="43">
        <f t="shared" si="30"/>
        <v>0</v>
      </c>
      <c r="AW28" s="43">
        <f t="shared" si="30"/>
        <v>0</v>
      </c>
      <c r="AX28" s="43">
        <f t="shared" si="30"/>
        <v>0</v>
      </c>
      <c r="AY28" s="43">
        <f t="shared" si="30"/>
        <v>0</v>
      </c>
      <c r="AZ28" s="43">
        <f t="shared" si="30"/>
        <v>0</v>
      </c>
      <c r="BA28" s="43">
        <f t="shared" si="30"/>
        <v>0</v>
      </c>
      <c r="BB28" s="43">
        <f t="shared" si="30"/>
        <v>0</v>
      </c>
      <c r="BC28" s="43">
        <f t="shared" si="30"/>
        <v>0</v>
      </c>
      <c r="BD28" s="43">
        <f t="shared" si="30"/>
        <v>0</v>
      </c>
      <c r="BE28" s="43">
        <f t="shared" si="30"/>
        <v>0</v>
      </c>
      <c r="BF28" s="43">
        <f t="shared" si="30"/>
        <v>0</v>
      </c>
      <c r="BG28" s="43">
        <f t="shared" si="30"/>
        <v>0</v>
      </c>
      <c r="BH28" s="43">
        <f t="shared" si="30"/>
        <v>0</v>
      </c>
      <c r="BI28" s="43">
        <f t="shared" si="30"/>
        <v>0</v>
      </c>
      <c r="BJ28" s="43">
        <f t="shared" si="30"/>
        <v>0</v>
      </c>
      <c r="BK28" s="43">
        <f t="shared" si="30"/>
        <v>0</v>
      </c>
      <c r="BL28" s="43">
        <f t="shared" si="30"/>
        <v>0</v>
      </c>
      <c r="BM28" s="43">
        <f t="shared" si="30"/>
        <v>0</v>
      </c>
      <c r="BN28" s="43">
        <f t="shared" si="30"/>
        <v>0</v>
      </c>
      <c r="BO28" s="43">
        <f t="shared" si="30"/>
        <v>0</v>
      </c>
      <c r="BP28" s="43">
        <f t="shared" si="30"/>
        <v>0</v>
      </c>
      <c r="BQ28" s="43">
        <f t="shared" si="30"/>
        <v>0</v>
      </c>
      <c r="BR28" s="43">
        <f t="shared" si="30"/>
        <v>0</v>
      </c>
      <c r="BS28" s="43">
        <f t="shared" si="30"/>
        <v>0</v>
      </c>
      <c r="BT28" s="43">
        <f t="shared" si="30"/>
        <v>0</v>
      </c>
      <c r="BU28" s="43">
        <f t="shared" si="30"/>
        <v>0</v>
      </c>
      <c r="BV28" s="43">
        <f t="shared" si="30"/>
        <v>0</v>
      </c>
      <c r="BW28" s="43">
        <f t="shared" si="30"/>
        <v>0</v>
      </c>
      <c r="BX28" s="43">
        <f t="shared" si="30"/>
        <v>0</v>
      </c>
      <c r="BY28" s="43">
        <f t="shared" si="30"/>
        <v>0</v>
      </c>
      <c r="BZ28" s="43">
        <f t="shared" si="30"/>
        <v>0</v>
      </c>
      <c r="CA28" s="43">
        <f t="shared" si="30"/>
        <v>0</v>
      </c>
      <c r="CB28" s="43">
        <f t="shared" si="30"/>
        <v>0</v>
      </c>
      <c r="CC28" s="43">
        <f t="shared" si="30"/>
        <v>0</v>
      </c>
      <c r="CD28" s="43">
        <f t="shared" si="30"/>
        <v>0</v>
      </c>
      <c r="CE28" s="43">
        <f t="shared" si="30"/>
        <v>0</v>
      </c>
      <c r="CF28" s="43">
        <f t="shared" si="30"/>
        <v>0</v>
      </c>
      <c r="CG28" s="43">
        <f t="shared" si="30"/>
        <v>0</v>
      </c>
      <c r="CH28" s="43">
        <f t="shared" si="30"/>
        <v>0</v>
      </c>
      <c r="CI28" s="43">
        <f t="shared" si="30"/>
        <v>0</v>
      </c>
      <c r="CJ28" s="43">
        <f t="shared" si="30"/>
        <v>0</v>
      </c>
      <c r="CK28" s="43">
        <f t="shared" si="30"/>
        <v>0</v>
      </c>
      <c r="CL28" s="43">
        <f t="shared" si="30"/>
        <v>0</v>
      </c>
      <c r="CM28" s="43">
        <f t="shared" si="30"/>
        <v>0</v>
      </c>
      <c r="CN28" s="43">
        <f t="shared" si="30"/>
        <v>0</v>
      </c>
      <c r="CO28" s="43">
        <f aca="true" t="shared" si="31" ref="CO28:CY28">CO27/0.9</f>
        <v>0</v>
      </c>
      <c r="CP28" s="43">
        <f t="shared" si="31"/>
        <v>0</v>
      </c>
      <c r="CQ28" s="43">
        <f t="shared" si="31"/>
        <v>0</v>
      </c>
      <c r="CR28" s="43">
        <f t="shared" si="31"/>
        <v>0</v>
      </c>
      <c r="CS28" s="43">
        <f t="shared" si="31"/>
        <v>0</v>
      </c>
      <c r="CT28" s="43">
        <f t="shared" si="31"/>
        <v>0</v>
      </c>
      <c r="CU28" s="43">
        <f t="shared" si="31"/>
        <v>0</v>
      </c>
      <c r="CV28" s="43">
        <f t="shared" si="31"/>
        <v>0</v>
      </c>
      <c r="CW28" s="43">
        <f t="shared" si="31"/>
        <v>0</v>
      </c>
      <c r="CX28" s="43">
        <f t="shared" si="31"/>
        <v>0</v>
      </c>
      <c r="CY28" s="43">
        <f t="shared" si="31"/>
        <v>0</v>
      </c>
    </row>
    <row r="29" spans="2:103" ht="12.75">
      <c r="B29" s="118" t="s">
        <v>358</v>
      </c>
      <c r="D29" s="43">
        <f>D27/0.7</f>
        <v>0</v>
      </c>
      <c r="E29" s="43">
        <f aca="true" t="shared" si="32" ref="E29:O29">E27/0.7</f>
        <v>0</v>
      </c>
      <c r="F29" s="43">
        <f t="shared" si="32"/>
        <v>0</v>
      </c>
      <c r="G29" s="43">
        <f t="shared" si="32"/>
        <v>0</v>
      </c>
      <c r="H29" s="43">
        <f t="shared" si="32"/>
        <v>0</v>
      </c>
      <c r="I29" s="43">
        <f t="shared" si="32"/>
        <v>0</v>
      </c>
      <c r="J29" s="43">
        <f t="shared" si="32"/>
        <v>0</v>
      </c>
      <c r="K29" s="43">
        <f t="shared" si="32"/>
        <v>0</v>
      </c>
      <c r="L29" s="43">
        <f t="shared" si="32"/>
        <v>0</v>
      </c>
      <c r="M29" s="43">
        <f t="shared" si="32"/>
        <v>0</v>
      </c>
      <c r="N29" s="43">
        <f t="shared" si="32"/>
        <v>0</v>
      </c>
      <c r="O29" s="43">
        <f t="shared" si="32"/>
        <v>0</v>
      </c>
      <c r="P29" s="43">
        <f aca="true" t="shared" si="33" ref="P29:AB29">P27/0.7</f>
        <v>0</v>
      </c>
      <c r="Q29" s="43">
        <f t="shared" si="33"/>
        <v>0</v>
      </c>
      <c r="R29" s="43">
        <f t="shared" si="33"/>
        <v>0</v>
      </c>
      <c r="S29" s="43">
        <f t="shared" si="33"/>
        <v>0</v>
      </c>
      <c r="T29" s="43">
        <f t="shared" si="33"/>
        <v>0</v>
      </c>
      <c r="U29" s="43">
        <f t="shared" si="33"/>
        <v>0</v>
      </c>
      <c r="V29" s="43">
        <f t="shared" si="33"/>
        <v>0</v>
      </c>
      <c r="W29" s="43">
        <f t="shared" si="33"/>
        <v>0</v>
      </c>
      <c r="X29" s="43">
        <f t="shared" si="33"/>
        <v>0</v>
      </c>
      <c r="Y29" s="43">
        <f t="shared" si="33"/>
        <v>0</v>
      </c>
      <c r="Z29" s="43">
        <f t="shared" si="33"/>
        <v>0</v>
      </c>
      <c r="AA29" s="43">
        <f t="shared" si="33"/>
        <v>0</v>
      </c>
      <c r="AB29" s="43">
        <f t="shared" si="33"/>
        <v>0</v>
      </c>
      <c r="AC29" s="43">
        <f aca="true" t="shared" si="34" ref="AC29:CN29">AC27/0.7</f>
        <v>0</v>
      </c>
      <c r="AD29" s="43">
        <f t="shared" si="34"/>
        <v>0</v>
      </c>
      <c r="AE29" s="43">
        <f t="shared" si="34"/>
        <v>0</v>
      </c>
      <c r="AF29" s="43">
        <f t="shared" si="34"/>
        <v>0</v>
      </c>
      <c r="AG29" s="43">
        <f t="shared" si="34"/>
        <v>0</v>
      </c>
      <c r="AH29" s="43">
        <f t="shared" si="34"/>
        <v>0</v>
      </c>
      <c r="AI29" s="43">
        <f t="shared" si="34"/>
        <v>0</v>
      </c>
      <c r="AJ29" s="43">
        <f t="shared" si="34"/>
        <v>0</v>
      </c>
      <c r="AK29" s="43">
        <f t="shared" si="34"/>
        <v>0</v>
      </c>
      <c r="AL29" s="43">
        <f t="shared" si="34"/>
        <v>0</v>
      </c>
      <c r="AM29" s="43">
        <f t="shared" si="34"/>
        <v>0</v>
      </c>
      <c r="AN29" s="43">
        <f t="shared" si="34"/>
        <v>0</v>
      </c>
      <c r="AO29" s="43">
        <f t="shared" si="34"/>
        <v>0</v>
      </c>
      <c r="AP29" s="43">
        <f t="shared" si="34"/>
        <v>0</v>
      </c>
      <c r="AQ29" s="43">
        <f t="shared" si="34"/>
        <v>0</v>
      </c>
      <c r="AR29" s="43">
        <f t="shared" si="34"/>
        <v>0</v>
      </c>
      <c r="AS29" s="43">
        <f t="shared" si="34"/>
        <v>0</v>
      </c>
      <c r="AT29" s="43">
        <f t="shared" si="34"/>
        <v>0</v>
      </c>
      <c r="AU29" s="43">
        <f t="shared" si="34"/>
        <v>0</v>
      </c>
      <c r="AV29" s="43">
        <f t="shared" si="34"/>
        <v>0</v>
      </c>
      <c r="AW29" s="43">
        <f t="shared" si="34"/>
        <v>0</v>
      </c>
      <c r="AX29" s="43">
        <f t="shared" si="34"/>
        <v>0</v>
      </c>
      <c r="AY29" s="43">
        <f t="shared" si="34"/>
        <v>0</v>
      </c>
      <c r="AZ29" s="43">
        <f t="shared" si="34"/>
        <v>0</v>
      </c>
      <c r="BA29" s="43">
        <f t="shared" si="34"/>
        <v>0</v>
      </c>
      <c r="BB29" s="43">
        <f t="shared" si="34"/>
        <v>0</v>
      </c>
      <c r="BC29" s="43">
        <f t="shared" si="34"/>
        <v>0</v>
      </c>
      <c r="BD29" s="43">
        <f t="shared" si="34"/>
        <v>0</v>
      </c>
      <c r="BE29" s="43">
        <f t="shared" si="34"/>
        <v>0</v>
      </c>
      <c r="BF29" s="43">
        <f t="shared" si="34"/>
        <v>0</v>
      </c>
      <c r="BG29" s="43">
        <f t="shared" si="34"/>
        <v>0</v>
      </c>
      <c r="BH29" s="43">
        <f t="shared" si="34"/>
        <v>0</v>
      </c>
      <c r="BI29" s="43">
        <f t="shared" si="34"/>
        <v>0</v>
      </c>
      <c r="BJ29" s="43">
        <f t="shared" si="34"/>
        <v>0</v>
      </c>
      <c r="BK29" s="43">
        <f t="shared" si="34"/>
        <v>0</v>
      </c>
      <c r="BL29" s="43">
        <f t="shared" si="34"/>
        <v>0</v>
      </c>
      <c r="BM29" s="43">
        <f t="shared" si="34"/>
        <v>0</v>
      </c>
      <c r="BN29" s="43">
        <f t="shared" si="34"/>
        <v>0</v>
      </c>
      <c r="BO29" s="43">
        <f t="shared" si="34"/>
        <v>0</v>
      </c>
      <c r="BP29" s="43">
        <f t="shared" si="34"/>
        <v>0</v>
      </c>
      <c r="BQ29" s="43">
        <f t="shared" si="34"/>
        <v>0</v>
      </c>
      <c r="BR29" s="43">
        <f t="shared" si="34"/>
        <v>0</v>
      </c>
      <c r="BS29" s="43">
        <f t="shared" si="34"/>
        <v>0</v>
      </c>
      <c r="BT29" s="43">
        <f t="shared" si="34"/>
        <v>0</v>
      </c>
      <c r="BU29" s="43">
        <f t="shared" si="34"/>
        <v>0</v>
      </c>
      <c r="BV29" s="43">
        <f t="shared" si="34"/>
        <v>0</v>
      </c>
      <c r="BW29" s="43">
        <f t="shared" si="34"/>
        <v>0</v>
      </c>
      <c r="BX29" s="43">
        <f t="shared" si="34"/>
        <v>0</v>
      </c>
      <c r="BY29" s="43">
        <f t="shared" si="34"/>
        <v>0</v>
      </c>
      <c r="BZ29" s="43">
        <f t="shared" si="34"/>
        <v>0</v>
      </c>
      <c r="CA29" s="43">
        <f t="shared" si="34"/>
        <v>0</v>
      </c>
      <c r="CB29" s="43">
        <f t="shared" si="34"/>
        <v>0</v>
      </c>
      <c r="CC29" s="43">
        <f t="shared" si="34"/>
        <v>0</v>
      </c>
      <c r="CD29" s="43">
        <f t="shared" si="34"/>
        <v>0</v>
      </c>
      <c r="CE29" s="43">
        <f t="shared" si="34"/>
        <v>0</v>
      </c>
      <c r="CF29" s="43">
        <f t="shared" si="34"/>
        <v>0</v>
      </c>
      <c r="CG29" s="43">
        <f t="shared" si="34"/>
        <v>0</v>
      </c>
      <c r="CH29" s="43">
        <f t="shared" si="34"/>
        <v>0</v>
      </c>
      <c r="CI29" s="43">
        <f t="shared" si="34"/>
        <v>0</v>
      </c>
      <c r="CJ29" s="43">
        <f t="shared" si="34"/>
        <v>0</v>
      </c>
      <c r="CK29" s="43">
        <f t="shared" si="34"/>
        <v>0</v>
      </c>
      <c r="CL29" s="43">
        <f t="shared" si="34"/>
        <v>0</v>
      </c>
      <c r="CM29" s="43">
        <f t="shared" si="34"/>
        <v>0</v>
      </c>
      <c r="CN29" s="43">
        <f t="shared" si="34"/>
        <v>0</v>
      </c>
      <c r="CO29" s="43">
        <f aca="true" t="shared" si="35" ref="CO29:CY29">CO27/0.7</f>
        <v>0</v>
      </c>
      <c r="CP29" s="43">
        <f t="shared" si="35"/>
        <v>0</v>
      </c>
      <c r="CQ29" s="43">
        <f t="shared" si="35"/>
        <v>0</v>
      </c>
      <c r="CR29" s="43">
        <f t="shared" si="35"/>
        <v>0</v>
      </c>
      <c r="CS29" s="43">
        <f t="shared" si="35"/>
        <v>0</v>
      </c>
      <c r="CT29" s="43">
        <f t="shared" si="35"/>
        <v>0</v>
      </c>
      <c r="CU29" s="43">
        <f t="shared" si="35"/>
        <v>0</v>
      </c>
      <c r="CV29" s="43">
        <f t="shared" si="35"/>
        <v>0</v>
      </c>
      <c r="CW29" s="43">
        <f t="shared" si="35"/>
        <v>0</v>
      </c>
      <c r="CX29" s="43">
        <f t="shared" si="35"/>
        <v>0</v>
      </c>
      <c r="CY29" s="43">
        <f t="shared" si="35"/>
        <v>0</v>
      </c>
    </row>
  </sheetData>
  <sheetProtection/>
  <mergeCells count="3">
    <mergeCell ref="D3:O3"/>
    <mergeCell ref="B25:D25"/>
    <mergeCell ref="D24:O24"/>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CY24"/>
  <sheetViews>
    <sheetView zoomScale="150" zoomScaleNormal="15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13.7109375" defaultRowHeight="12.75"/>
  <cols>
    <col min="1" max="1" width="2.28125" style="176" customWidth="1"/>
    <col min="2" max="2" width="46.421875" style="176" customWidth="1"/>
    <col min="3" max="3" width="2.7109375" style="176" customWidth="1"/>
    <col min="4" max="16384" width="13.7109375" style="176" customWidth="1"/>
  </cols>
  <sheetData>
    <row r="1" ht="18">
      <c r="B1" s="190" t="s">
        <v>496</v>
      </c>
    </row>
    <row r="2" spans="2:5" ht="12.75">
      <c r="B2" s="219" t="s">
        <v>546</v>
      </c>
      <c r="C2" s="167"/>
      <c r="D2" s="167" t="s">
        <v>547</v>
      </c>
      <c r="E2" s="167" t="s">
        <v>548</v>
      </c>
    </row>
    <row r="3" spans="2:7" ht="18">
      <c r="B3" s="222"/>
      <c r="C3" s="221"/>
      <c r="D3" s="223"/>
      <c r="E3" s="224"/>
      <c r="F3"/>
      <c r="G3"/>
    </row>
    <row r="4" spans="4:103" s="177" customFormat="1" ht="15">
      <c r="D4" s="177" t="s">
        <v>422</v>
      </c>
      <c r="E4" s="177" t="s">
        <v>423</v>
      </c>
      <c r="F4" s="177" t="s">
        <v>557</v>
      </c>
      <c r="G4" s="177" t="s">
        <v>558</v>
      </c>
      <c r="H4" s="177" t="s">
        <v>559</v>
      </c>
      <c r="I4" s="177" t="s">
        <v>560</v>
      </c>
      <c r="J4" s="177" t="s">
        <v>424</v>
      </c>
      <c r="K4" s="177" t="s">
        <v>425</v>
      </c>
      <c r="L4" s="177" t="s">
        <v>426</v>
      </c>
      <c r="M4" s="177" t="s">
        <v>427</v>
      </c>
      <c r="N4" s="177" t="s">
        <v>562</v>
      </c>
      <c r="O4" s="177" t="s">
        <v>563</v>
      </c>
      <c r="P4" s="177" t="s">
        <v>564</v>
      </c>
      <c r="Q4" s="177" t="s">
        <v>565</v>
      </c>
      <c r="R4" s="177" t="s">
        <v>433</v>
      </c>
      <c r="S4" s="177" t="s">
        <v>434</v>
      </c>
      <c r="T4" s="177" t="s">
        <v>435</v>
      </c>
      <c r="U4" s="177" t="s">
        <v>436</v>
      </c>
      <c r="V4" s="177" t="s">
        <v>437</v>
      </c>
      <c r="W4" s="177" t="s">
        <v>438</v>
      </c>
      <c r="X4" s="177" t="s">
        <v>439</v>
      </c>
      <c r="Y4" s="177" t="s">
        <v>440</v>
      </c>
      <c r="Z4" s="177" t="s">
        <v>441</v>
      </c>
      <c r="AA4" s="177" t="s">
        <v>442</v>
      </c>
      <c r="AB4" s="177" t="s">
        <v>443</v>
      </c>
      <c r="AC4" s="177" t="s">
        <v>163</v>
      </c>
      <c r="AD4" s="177" t="s">
        <v>164</v>
      </c>
      <c r="AE4" s="177" t="s">
        <v>165</v>
      </c>
      <c r="AF4" s="177" t="s">
        <v>166</v>
      </c>
      <c r="AG4" s="177" t="s">
        <v>167</v>
      </c>
      <c r="AH4" s="177" t="s">
        <v>168</v>
      </c>
      <c r="AI4" s="177" t="s">
        <v>169</v>
      </c>
      <c r="AJ4" s="177" t="s">
        <v>170</v>
      </c>
      <c r="AK4" s="177" t="s">
        <v>171</v>
      </c>
      <c r="AL4" s="177" t="s">
        <v>172</v>
      </c>
      <c r="AM4" s="177" t="s">
        <v>173</v>
      </c>
      <c r="AN4" s="177" t="s">
        <v>174</v>
      </c>
      <c r="AO4" s="177" t="s">
        <v>175</v>
      </c>
      <c r="AP4" s="177" t="s">
        <v>176</v>
      </c>
      <c r="AQ4" s="177" t="s">
        <v>177</v>
      </c>
      <c r="AR4" s="177" t="s">
        <v>178</v>
      </c>
      <c r="AS4" s="177" t="s">
        <v>179</v>
      </c>
      <c r="AT4" s="177" t="s">
        <v>180</v>
      </c>
      <c r="AU4" s="177" t="s">
        <v>181</v>
      </c>
      <c r="AV4" s="177" t="s">
        <v>182</v>
      </c>
      <c r="AW4" s="177" t="s">
        <v>183</v>
      </c>
      <c r="AX4" s="177" t="s">
        <v>184</v>
      </c>
      <c r="AY4" s="177" t="s">
        <v>185</v>
      </c>
      <c r="AZ4" s="177" t="s">
        <v>186</v>
      </c>
      <c r="BA4" s="177" t="s">
        <v>187</v>
      </c>
      <c r="BB4" s="177" t="s">
        <v>188</v>
      </c>
      <c r="BC4" s="177" t="s">
        <v>189</v>
      </c>
      <c r="BD4" s="177" t="s">
        <v>190</v>
      </c>
      <c r="BE4" s="177" t="s">
        <v>191</v>
      </c>
      <c r="BF4" s="177" t="s">
        <v>192</v>
      </c>
      <c r="BG4" s="177" t="s">
        <v>193</v>
      </c>
      <c r="BH4" s="177" t="s">
        <v>194</v>
      </c>
      <c r="BI4" s="177" t="s">
        <v>195</v>
      </c>
      <c r="BJ4" s="177" t="s">
        <v>196</v>
      </c>
      <c r="BK4" s="177" t="s">
        <v>197</v>
      </c>
      <c r="BL4" s="177" t="s">
        <v>198</v>
      </c>
      <c r="BM4" s="177" t="s">
        <v>199</v>
      </c>
      <c r="BN4" s="177" t="s">
        <v>200</v>
      </c>
      <c r="BO4" s="177" t="s">
        <v>201</v>
      </c>
      <c r="BP4" s="177" t="s">
        <v>202</v>
      </c>
      <c r="BQ4" s="177" t="s">
        <v>203</v>
      </c>
      <c r="BR4" s="177" t="s">
        <v>204</v>
      </c>
      <c r="BS4" s="177" t="s">
        <v>205</v>
      </c>
      <c r="BT4" s="177" t="s">
        <v>206</v>
      </c>
      <c r="BU4" s="177" t="s">
        <v>207</v>
      </c>
      <c r="BV4" s="177" t="s">
        <v>208</v>
      </c>
      <c r="BW4" s="177" t="s">
        <v>209</v>
      </c>
      <c r="BX4" s="177" t="s">
        <v>210</v>
      </c>
      <c r="BY4" s="177" t="s">
        <v>211</v>
      </c>
      <c r="BZ4" s="177" t="s">
        <v>212</v>
      </c>
      <c r="CA4" s="177" t="s">
        <v>213</v>
      </c>
      <c r="CB4" s="177" t="s">
        <v>214</v>
      </c>
      <c r="CC4" s="177" t="s">
        <v>215</v>
      </c>
      <c r="CD4" s="177" t="s">
        <v>216</v>
      </c>
      <c r="CE4" s="177" t="s">
        <v>217</v>
      </c>
      <c r="CF4" s="177" t="s">
        <v>218</v>
      </c>
      <c r="CG4" s="177" t="s">
        <v>219</v>
      </c>
      <c r="CH4" s="177" t="s">
        <v>220</v>
      </c>
      <c r="CI4" s="177" t="s">
        <v>221</v>
      </c>
      <c r="CJ4" s="177" t="s">
        <v>222</v>
      </c>
      <c r="CK4" s="177" t="s">
        <v>223</v>
      </c>
      <c r="CL4" s="177" t="s">
        <v>224</v>
      </c>
      <c r="CM4" s="177" t="s">
        <v>225</v>
      </c>
      <c r="CN4" s="177" t="s">
        <v>226</v>
      </c>
      <c r="CO4" s="177" t="s">
        <v>227</v>
      </c>
      <c r="CP4" s="177" t="s">
        <v>228</v>
      </c>
      <c r="CQ4" s="177" t="s">
        <v>229</v>
      </c>
      <c r="CR4" s="177" t="s">
        <v>230</v>
      </c>
      <c r="CS4" s="177" t="s">
        <v>231</v>
      </c>
      <c r="CT4" s="177" t="s">
        <v>232</v>
      </c>
      <c r="CU4" s="177" t="s">
        <v>233</v>
      </c>
      <c r="CV4" s="177" t="s">
        <v>234</v>
      </c>
      <c r="CW4" s="177" t="s">
        <v>235</v>
      </c>
      <c r="CX4" s="177" t="s">
        <v>236</v>
      </c>
      <c r="CY4" s="177" t="s">
        <v>237</v>
      </c>
    </row>
    <row r="5" spans="2:103" ht="15">
      <c r="B5" s="180" t="s">
        <v>583</v>
      </c>
      <c r="C5" s="17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row>
    <row r="6" spans="2:103" ht="15">
      <c r="B6" s="180" t="s">
        <v>331</v>
      </c>
      <c r="C6" s="18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row>
    <row r="7" spans="2:103" ht="15">
      <c r="B7" s="180" t="s">
        <v>513</v>
      </c>
      <c r="C7" s="180"/>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row>
    <row r="8" spans="2:103" ht="15">
      <c r="B8" s="180" t="s">
        <v>383</v>
      </c>
      <c r="C8" s="180"/>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row>
    <row r="9" spans="2:103" ht="15">
      <c r="B9" s="180" t="s">
        <v>404</v>
      </c>
      <c r="C9" s="181"/>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row>
    <row r="10" spans="2:103" ht="15">
      <c r="B10" s="180" t="s">
        <v>242</v>
      </c>
      <c r="C10" s="181"/>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row>
    <row r="11" spans="2:103" ht="15">
      <c r="B11" s="180" t="s">
        <v>243</v>
      </c>
      <c r="C11" s="181"/>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row>
    <row r="12" spans="2:103" ht="15">
      <c r="B12" s="180" t="s">
        <v>158</v>
      </c>
      <c r="C12" s="181"/>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row>
    <row r="13" spans="2:103" ht="12.75">
      <c r="B13" s="182" t="s">
        <v>401</v>
      </c>
      <c r="C13" s="183"/>
      <c r="D13" s="184">
        <f>IF(D5&gt;0,(D10*D11/D12),0)</f>
        <v>0</v>
      </c>
      <c r="E13" s="184">
        <f aca="true" t="shared" si="0" ref="E13:AB13">IF(E5&gt;0,(E10*E11/E12),0)</f>
        <v>0</v>
      </c>
      <c r="F13" s="184">
        <f t="shared" si="0"/>
        <v>0</v>
      </c>
      <c r="G13" s="184">
        <f t="shared" si="0"/>
        <v>0</v>
      </c>
      <c r="H13" s="184">
        <f t="shared" si="0"/>
        <v>0</v>
      </c>
      <c r="I13" s="184">
        <f t="shared" si="0"/>
        <v>0</v>
      </c>
      <c r="J13" s="184">
        <f t="shared" si="0"/>
        <v>0</v>
      </c>
      <c r="K13" s="184">
        <f t="shared" si="0"/>
        <v>0</v>
      </c>
      <c r="L13" s="184">
        <f t="shared" si="0"/>
        <v>0</v>
      </c>
      <c r="M13" s="184">
        <f t="shared" si="0"/>
        <v>0</v>
      </c>
      <c r="N13" s="184">
        <f t="shared" si="0"/>
        <v>0</v>
      </c>
      <c r="O13" s="184">
        <f t="shared" si="0"/>
        <v>0</v>
      </c>
      <c r="P13" s="184">
        <f t="shared" si="0"/>
        <v>0</v>
      </c>
      <c r="Q13" s="184">
        <f t="shared" si="0"/>
        <v>0</v>
      </c>
      <c r="R13" s="184">
        <f t="shared" si="0"/>
        <v>0</v>
      </c>
      <c r="S13" s="184">
        <f t="shared" si="0"/>
        <v>0</v>
      </c>
      <c r="T13" s="184">
        <f t="shared" si="0"/>
        <v>0</v>
      </c>
      <c r="U13" s="184">
        <f t="shared" si="0"/>
        <v>0</v>
      </c>
      <c r="V13" s="184">
        <f t="shared" si="0"/>
        <v>0</v>
      </c>
      <c r="W13" s="184">
        <f t="shared" si="0"/>
        <v>0</v>
      </c>
      <c r="X13" s="184">
        <f t="shared" si="0"/>
        <v>0</v>
      </c>
      <c r="Y13" s="184">
        <f t="shared" si="0"/>
        <v>0</v>
      </c>
      <c r="Z13" s="184">
        <f t="shared" si="0"/>
        <v>0</v>
      </c>
      <c r="AA13" s="184">
        <f t="shared" si="0"/>
        <v>0</v>
      </c>
      <c r="AB13" s="184">
        <f t="shared" si="0"/>
        <v>0</v>
      </c>
      <c r="AC13" s="184">
        <f aca="true" t="shared" si="1" ref="AC13:CN13">IF(AC5&gt;0,(AC10*AC11/AC12),0)</f>
        <v>0</v>
      </c>
      <c r="AD13" s="184">
        <f t="shared" si="1"/>
        <v>0</v>
      </c>
      <c r="AE13" s="184">
        <f t="shared" si="1"/>
        <v>0</v>
      </c>
      <c r="AF13" s="184">
        <f t="shared" si="1"/>
        <v>0</v>
      </c>
      <c r="AG13" s="184">
        <f t="shared" si="1"/>
        <v>0</v>
      </c>
      <c r="AH13" s="184">
        <f t="shared" si="1"/>
        <v>0</v>
      </c>
      <c r="AI13" s="184">
        <f t="shared" si="1"/>
        <v>0</v>
      </c>
      <c r="AJ13" s="184">
        <f t="shared" si="1"/>
        <v>0</v>
      </c>
      <c r="AK13" s="184">
        <f t="shared" si="1"/>
        <v>0</v>
      </c>
      <c r="AL13" s="184">
        <f t="shared" si="1"/>
        <v>0</v>
      </c>
      <c r="AM13" s="184">
        <f t="shared" si="1"/>
        <v>0</v>
      </c>
      <c r="AN13" s="184">
        <f t="shared" si="1"/>
        <v>0</v>
      </c>
      <c r="AO13" s="184">
        <f t="shared" si="1"/>
        <v>0</v>
      </c>
      <c r="AP13" s="184">
        <f t="shared" si="1"/>
        <v>0</v>
      </c>
      <c r="AQ13" s="184">
        <f t="shared" si="1"/>
        <v>0</v>
      </c>
      <c r="AR13" s="184">
        <f t="shared" si="1"/>
        <v>0</v>
      </c>
      <c r="AS13" s="184">
        <f t="shared" si="1"/>
        <v>0</v>
      </c>
      <c r="AT13" s="184">
        <f t="shared" si="1"/>
        <v>0</v>
      </c>
      <c r="AU13" s="184">
        <f t="shared" si="1"/>
        <v>0</v>
      </c>
      <c r="AV13" s="184">
        <f t="shared" si="1"/>
        <v>0</v>
      </c>
      <c r="AW13" s="184">
        <f t="shared" si="1"/>
        <v>0</v>
      </c>
      <c r="AX13" s="184">
        <f t="shared" si="1"/>
        <v>0</v>
      </c>
      <c r="AY13" s="184">
        <f t="shared" si="1"/>
        <v>0</v>
      </c>
      <c r="AZ13" s="184">
        <f t="shared" si="1"/>
        <v>0</v>
      </c>
      <c r="BA13" s="184">
        <f t="shared" si="1"/>
        <v>0</v>
      </c>
      <c r="BB13" s="184">
        <f t="shared" si="1"/>
        <v>0</v>
      </c>
      <c r="BC13" s="184">
        <f t="shared" si="1"/>
        <v>0</v>
      </c>
      <c r="BD13" s="184">
        <f t="shared" si="1"/>
        <v>0</v>
      </c>
      <c r="BE13" s="184">
        <f t="shared" si="1"/>
        <v>0</v>
      </c>
      <c r="BF13" s="184">
        <f t="shared" si="1"/>
        <v>0</v>
      </c>
      <c r="BG13" s="184">
        <f t="shared" si="1"/>
        <v>0</v>
      </c>
      <c r="BH13" s="184">
        <f t="shared" si="1"/>
        <v>0</v>
      </c>
      <c r="BI13" s="184">
        <f t="shared" si="1"/>
        <v>0</v>
      </c>
      <c r="BJ13" s="184">
        <f t="shared" si="1"/>
        <v>0</v>
      </c>
      <c r="BK13" s="184">
        <f t="shared" si="1"/>
        <v>0</v>
      </c>
      <c r="BL13" s="184">
        <f t="shared" si="1"/>
        <v>0</v>
      </c>
      <c r="BM13" s="184">
        <f t="shared" si="1"/>
        <v>0</v>
      </c>
      <c r="BN13" s="184">
        <f t="shared" si="1"/>
        <v>0</v>
      </c>
      <c r="BO13" s="184">
        <f t="shared" si="1"/>
        <v>0</v>
      </c>
      <c r="BP13" s="184">
        <f t="shared" si="1"/>
        <v>0</v>
      </c>
      <c r="BQ13" s="184">
        <f t="shared" si="1"/>
        <v>0</v>
      </c>
      <c r="BR13" s="184">
        <f t="shared" si="1"/>
        <v>0</v>
      </c>
      <c r="BS13" s="184">
        <f t="shared" si="1"/>
        <v>0</v>
      </c>
      <c r="BT13" s="184">
        <f t="shared" si="1"/>
        <v>0</v>
      </c>
      <c r="BU13" s="184">
        <f t="shared" si="1"/>
        <v>0</v>
      </c>
      <c r="BV13" s="184">
        <f t="shared" si="1"/>
        <v>0</v>
      </c>
      <c r="BW13" s="184">
        <f t="shared" si="1"/>
        <v>0</v>
      </c>
      <c r="BX13" s="184">
        <f t="shared" si="1"/>
        <v>0</v>
      </c>
      <c r="BY13" s="184">
        <f t="shared" si="1"/>
        <v>0</v>
      </c>
      <c r="BZ13" s="184">
        <f t="shared" si="1"/>
        <v>0</v>
      </c>
      <c r="CA13" s="184">
        <f t="shared" si="1"/>
        <v>0</v>
      </c>
      <c r="CB13" s="184">
        <f t="shared" si="1"/>
        <v>0</v>
      </c>
      <c r="CC13" s="184">
        <f t="shared" si="1"/>
        <v>0</v>
      </c>
      <c r="CD13" s="184">
        <f t="shared" si="1"/>
        <v>0</v>
      </c>
      <c r="CE13" s="184">
        <f t="shared" si="1"/>
        <v>0</v>
      </c>
      <c r="CF13" s="184">
        <f t="shared" si="1"/>
        <v>0</v>
      </c>
      <c r="CG13" s="184">
        <f t="shared" si="1"/>
        <v>0</v>
      </c>
      <c r="CH13" s="184">
        <f t="shared" si="1"/>
        <v>0</v>
      </c>
      <c r="CI13" s="184">
        <f t="shared" si="1"/>
        <v>0</v>
      </c>
      <c r="CJ13" s="184">
        <f t="shared" si="1"/>
        <v>0</v>
      </c>
      <c r="CK13" s="184">
        <f t="shared" si="1"/>
        <v>0</v>
      </c>
      <c r="CL13" s="184">
        <f t="shared" si="1"/>
        <v>0</v>
      </c>
      <c r="CM13" s="184">
        <f t="shared" si="1"/>
        <v>0</v>
      </c>
      <c r="CN13" s="184">
        <f t="shared" si="1"/>
        <v>0</v>
      </c>
      <c r="CO13" s="184">
        <f aca="true" t="shared" si="2" ref="CO13:CY13">IF(CO5&gt;0,(CO10*CO11/CO12),0)</f>
        <v>0</v>
      </c>
      <c r="CP13" s="184">
        <f t="shared" si="2"/>
        <v>0</v>
      </c>
      <c r="CQ13" s="184">
        <f t="shared" si="2"/>
        <v>0</v>
      </c>
      <c r="CR13" s="184">
        <f t="shared" si="2"/>
        <v>0</v>
      </c>
      <c r="CS13" s="184">
        <f t="shared" si="2"/>
        <v>0</v>
      </c>
      <c r="CT13" s="184">
        <f t="shared" si="2"/>
        <v>0</v>
      </c>
      <c r="CU13" s="184">
        <f t="shared" si="2"/>
        <v>0</v>
      </c>
      <c r="CV13" s="184">
        <f t="shared" si="2"/>
        <v>0</v>
      </c>
      <c r="CW13" s="184">
        <f t="shared" si="2"/>
        <v>0</v>
      </c>
      <c r="CX13" s="184">
        <f t="shared" si="2"/>
        <v>0</v>
      </c>
      <c r="CY13" s="184">
        <f t="shared" si="2"/>
        <v>0</v>
      </c>
    </row>
    <row r="14" spans="2:103" ht="12.75">
      <c r="B14" s="180" t="s">
        <v>275</v>
      </c>
      <c r="C14" s="181"/>
      <c r="D14" s="185">
        <f aca="true" t="shared" si="3" ref="D14:AB14">IF(D13&gt;0,(43560/D13),0)</f>
        <v>0</v>
      </c>
      <c r="E14" s="185">
        <f t="shared" si="3"/>
        <v>0</v>
      </c>
      <c r="F14" s="185">
        <f t="shared" si="3"/>
        <v>0</v>
      </c>
      <c r="G14" s="185">
        <f t="shared" si="3"/>
        <v>0</v>
      </c>
      <c r="H14" s="185">
        <f t="shared" si="3"/>
        <v>0</v>
      </c>
      <c r="I14" s="185">
        <f t="shared" si="3"/>
        <v>0</v>
      </c>
      <c r="J14" s="185">
        <f t="shared" si="3"/>
        <v>0</v>
      </c>
      <c r="K14" s="185">
        <f t="shared" si="3"/>
        <v>0</v>
      </c>
      <c r="L14" s="185">
        <f t="shared" si="3"/>
        <v>0</v>
      </c>
      <c r="M14" s="185">
        <f t="shared" si="3"/>
        <v>0</v>
      </c>
      <c r="N14" s="185">
        <f t="shared" si="3"/>
        <v>0</v>
      </c>
      <c r="O14" s="185">
        <f t="shared" si="3"/>
        <v>0</v>
      </c>
      <c r="P14" s="185">
        <f t="shared" si="3"/>
        <v>0</v>
      </c>
      <c r="Q14" s="185">
        <f t="shared" si="3"/>
        <v>0</v>
      </c>
      <c r="R14" s="185">
        <f t="shared" si="3"/>
        <v>0</v>
      </c>
      <c r="S14" s="185">
        <f t="shared" si="3"/>
        <v>0</v>
      </c>
      <c r="T14" s="185">
        <f t="shared" si="3"/>
        <v>0</v>
      </c>
      <c r="U14" s="185">
        <f t="shared" si="3"/>
        <v>0</v>
      </c>
      <c r="V14" s="185">
        <f t="shared" si="3"/>
        <v>0</v>
      </c>
      <c r="W14" s="185">
        <f t="shared" si="3"/>
        <v>0</v>
      </c>
      <c r="X14" s="185">
        <f t="shared" si="3"/>
        <v>0</v>
      </c>
      <c r="Y14" s="185">
        <f t="shared" si="3"/>
        <v>0</v>
      </c>
      <c r="Z14" s="185">
        <f t="shared" si="3"/>
        <v>0</v>
      </c>
      <c r="AA14" s="185">
        <f t="shared" si="3"/>
        <v>0</v>
      </c>
      <c r="AB14" s="185">
        <f t="shared" si="3"/>
        <v>0</v>
      </c>
      <c r="AC14" s="185">
        <f aca="true" t="shared" si="4" ref="AC14:CN14">IF(AC13&gt;0,(43560/AC13),0)</f>
        <v>0</v>
      </c>
      <c r="AD14" s="185">
        <f t="shared" si="4"/>
        <v>0</v>
      </c>
      <c r="AE14" s="185">
        <f t="shared" si="4"/>
        <v>0</v>
      </c>
      <c r="AF14" s="185">
        <f t="shared" si="4"/>
        <v>0</v>
      </c>
      <c r="AG14" s="185">
        <f t="shared" si="4"/>
        <v>0</v>
      </c>
      <c r="AH14" s="185">
        <f t="shared" si="4"/>
        <v>0</v>
      </c>
      <c r="AI14" s="185">
        <f t="shared" si="4"/>
        <v>0</v>
      </c>
      <c r="AJ14" s="185">
        <f t="shared" si="4"/>
        <v>0</v>
      </c>
      <c r="AK14" s="185">
        <f t="shared" si="4"/>
        <v>0</v>
      </c>
      <c r="AL14" s="185">
        <f t="shared" si="4"/>
        <v>0</v>
      </c>
      <c r="AM14" s="185">
        <f t="shared" si="4"/>
        <v>0</v>
      </c>
      <c r="AN14" s="185">
        <f t="shared" si="4"/>
        <v>0</v>
      </c>
      <c r="AO14" s="185">
        <f t="shared" si="4"/>
        <v>0</v>
      </c>
      <c r="AP14" s="185">
        <f t="shared" si="4"/>
        <v>0</v>
      </c>
      <c r="AQ14" s="185">
        <f t="shared" si="4"/>
        <v>0</v>
      </c>
      <c r="AR14" s="185">
        <f t="shared" si="4"/>
        <v>0</v>
      </c>
      <c r="AS14" s="185">
        <f t="shared" si="4"/>
        <v>0</v>
      </c>
      <c r="AT14" s="185">
        <f t="shared" si="4"/>
        <v>0</v>
      </c>
      <c r="AU14" s="185">
        <f t="shared" si="4"/>
        <v>0</v>
      </c>
      <c r="AV14" s="185">
        <f t="shared" si="4"/>
        <v>0</v>
      </c>
      <c r="AW14" s="185">
        <f t="shared" si="4"/>
        <v>0</v>
      </c>
      <c r="AX14" s="185">
        <f t="shared" si="4"/>
        <v>0</v>
      </c>
      <c r="AY14" s="185">
        <f t="shared" si="4"/>
        <v>0</v>
      </c>
      <c r="AZ14" s="185">
        <f t="shared" si="4"/>
        <v>0</v>
      </c>
      <c r="BA14" s="185">
        <f t="shared" si="4"/>
        <v>0</v>
      </c>
      <c r="BB14" s="185">
        <f t="shared" si="4"/>
        <v>0</v>
      </c>
      <c r="BC14" s="185">
        <f t="shared" si="4"/>
        <v>0</v>
      </c>
      <c r="BD14" s="185">
        <f t="shared" si="4"/>
        <v>0</v>
      </c>
      <c r="BE14" s="185">
        <f t="shared" si="4"/>
        <v>0</v>
      </c>
      <c r="BF14" s="185">
        <f t="shared" si="4"/>
        <v>0</v>
      </c>
      <c r="BG14" s="185">
        <f t="shared" si="4"/>
        <v>0</v>
      </c>
      <c r="BH14" s="185">
        <f t="shared" si="4"/>
        <v>0</v>
      </c>
      <c r="BI14" s="185">
        <f t="shared" si="4"/>
        <v>0</v>
      </c>
      <c r="BJ14" s="185">
        <f t="shared" si="4"/>
        <v>0</v>
      </c>
      <c r="BK14" s="185">
        <f t="shared" si="4"/>
        <v>0</v>
      </c>
      <c r="BL14" s="185">
        <f t="shared" si="4"/>
        <v>0</v>
      </c>
      <c r="BM14" s="185">
        <f t="shared" si="4"/>
        <v>0</v>
      </c>
      <c r="BN14" s="185">
        <f t="shared" si="4"/>
        <v>0</v>
      </c>
      <c r="BO14" s="185">
        <f t="shared" si="4"/>
        <v>0</v>
      </c>
      <c r="BP14" s="185">
        <f t="shared" si="4"/>
        <v>0</v>
      </c>
      <c r="BQ14" s="185">
        <f t="shared" si="4"/>
        <v>0</v>
      </c>
      <c r="BR14" s="185">
        <f t="shared" si="4"/>
        <v>0</v>
      </c>
      <c r="BS14" s="185">
        <f t="shared" si="4"/>
        <v>0</v>
      </c>
      <c r="BT14" s="185">
        <f t="shared" si="4"/>
        <v>0</v>
      </c>
      <c r="BU14" s="185">
        <f t="shared" si="4"/>
        <v>0</v>
      </c>
      <c r="BV14" s="185">
        <f t="shared" si="4"/>
        <v>0</v>
      </c>
      <c r="BW14" s="185">
        <f t="shared" si="4"/>
        <v>0</v>
      </c>
      <c r="BX14" s="185">
        <f t="shared" si="4"/>
        <v>0</v>
      </c>
      <c r="BY14" s="185">
        <f t="shared" si="4"/>
        <v>0</v>
      </c>
      <c r="BZ14" s="185">
        <f t="shared" si="4"/>
        <v>0</v>
      </c>
      <c r="CA14" s="185">
        <f t="shared" si="4"/>
        <v>0</v>
      </c>
      <c r="CB14" s="185">
        <f t="shared" si="4"/>
        <v>0</v>
      </c>
      <c r="CC14" s="185">
        <f t="shared" si="4"/>
        <v>0</v>
      </c>
      <c r="CD14" s="185">
        <f t="shared" si="4"/>
        <v>0</v>
      </c>
      <c r="CE14" s="185">
        <f t="shared" si="4"/>
        <v>0</v>
      </c>
      <c r="CF14" s="185">
        <f t="shared" si="4"/>
        <v>0</v>
      </c>
      <c r="CG14" s="185">
        <f t="shared" si="4"/>
        <v>0</v>
      </c>
      <c r="CH14" s="185">
        <f t="shared" si="4"/>
        <v>0</v>
      </c>
      <c r="CI14" s="185">
        <f t="shared" si="4"/>
        <v>0</v>
      </c>
      <c r="CJ14" s="185">
        <f t="shared" si="4"/>
        <v>0</v>
      </c>
      <c r="CK14" s="185">
        <f t="shared" si="4"/>
        <v>0</v>
      </c>
      <c r="CL14" s="185">
        <f t="shared" si="4"/>
        <v>0</v>
      </c>
      <c r="CM14" s="185">
        <f t="shared" si="4"/>
        <v>0</v>
      </c>
      <c r="CN14" s="185">
        <f t="shared" si="4"/>
        <v>0</v>
      </c>
      <c r="CO14" s="185">
        <f aca="true" t="shared" si="5" ref="CO14:CY14">IF(CO13&gt;0,(43560/CO13),0)</f>
        <v>0</v>
      </c>
      <c r="CP14" s="185">
        <f t="shared" si="5"/>
        <v>0</v>
      </c>
      <c r="CQ14" s="185">
        <f t="shared" si="5"/>
        <v>0</v>
      </c>
      <c r="CR14" s="185">
        <f t="shared" si="5"/>
        <v>0</v>
      </c>
      <c r="CS14" s="185">
        <f t="shared" si="5"/>
        <v>0</v>
      </c>
      <c r="CT14" s="185">
        <f t="shared" si="5"/>
        <v>0</v>
      </c>
      <c r="CU14" s="185">
        <f t="shared" si="5"/>
        <v>0</v>
      </c>
      <c r="CV14" s="185">
        <f t="shared" si="5"/>
        <v>0</v>
      </c>
      <c r="CW14" s="185">
        <f t="shared" si="5"/>
        <v>0</v>
      </c>
      <c r="CX14" s="185">
        <f t="shared" si="5"/>
        <v>0</v>
      </c>
      <c r="CY14" s="185">
        <f t="shared" si="5"/>
        <v>0</v>
      </c>
    </row>
    <row r="15" spans="2:103" ht="15">
      <c r="B15" s="180" t="s">
        <v>376</v>
      </c>
      <c r="C15" s="181"/>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row>
    <row r="16" spans="2:103" ht="12.75">
      <c r="B16" s="180" t="s">
        <v>161</v>
      </c>
      <c r="C16" s="181"/>
      <c r="D16" s="185">
        <f aca="true" t="shared" si="6" ref="D16:AB16">D6*D15</f>
        <v>0</v>
      </c>
      <c r="E16" s="185">
        <f t="shared" si="6"/>
        <v>0</v>
      </c>
      <c r="F16" s="185">
        <f t="shared" si="6"/>
        <v>0</v>
      </c>
      <c r="G16" s="185">
        <f t="shared" si="6"/>
        <v>0</v>
      </c>
      <c r="H16" s="185">
        <f t="shared" si="6"/>
        <v>0</v>
      </c>
      <c r="I16" s="185">
        <f t="shared" si="6"/>
        <v>0</v>
      </c>
      <c r="J16" s="185">
        <f t="shared" si="6"/>
        <v>0</v>
      </c>
      <c r="K16" s="185">
        <f t="shared" si="6"/>
        <v>0</v>
      </c>
      <c r="L16" s="185">
        <f t="shared" si="6"/>
        <v>0</v>
      </c>
      <c r="M16" s="185">
        <f t="shared" si="6"/>
        <v>0</v>
      </c>
      <c r="N16" s="185">
        <f t="shared" si="6"/>
        <v>0</v>
      </c>
      <c r="O16" s="185">
        <f t="shared" si="6"/>
        <v>0</v>
      </c>
      <c r="P16" s="185">
        <f t="shared" si="6"/>
        <v>0</v>
      </c>
      <c r="Q16" s="185">
        <f t="shared" si="6"/>
        <v>0</v>
      </c>
      <c r="R16" s="185">
        <f t="shared" si="6"/>
        <v>0</v>
      </c>
      <c r="S16" s="185">
        <f t="shared" si="6"/>
        <v>0</v>
      </c>
      <c r="T16" s="185">
        <f t="shared" si="6"/>
        <v>0</v>
      </c>
      <c r="U16" s="185">
        <f t="shared" si="6"/>
        <v>0</v>
      </c>
      <c r="V16" s="185">
        <f t="shared" si="6"/>
        <v>0</v>
      </c>
      <c r="W16" s="185">
        <f t="shared" si="6"/>
        <v>0</v>
      </c>
      <c r="X16" s="185">
        <f t="shared" si="6"/>
        <v>0</v>
      </c>
      <c r="Y16" s="185">
        <f t="shared" si="6"/>
        <v>0</v>
      </c>
      <c r="Z16" s="185">
        <f t="shared" si="6"/>
        <v>0</v>
      </c>
      <c r="AA16" s="185">
        <f t="shared" si="6"/>
        <v>0</v>
      </c>
      <c r="AB16" s="185">
        <f t="shared" si="6"/>
        <v>0</v>
      </c>
      <c r="AC16" s="185">
        <f aca="true" t="shared" si="7" ref="AC16:CN16">AC6*AC15</f>
        <v>0</v>
      </c>
      <c r="AD16" s="185">
        <f t="shared" si="7"/>
        <v>0</v>
      </c>
      <c r="AE16" s="185">
        <f t="shared" si="7"/>
        <v>0</v>
      </c>
      <c r="AF16" s="185">
        <f t="shared" si="7"/>
        <v>0</v>
      </c>
      <c r="AG16" s="185">
        <f t="shared" si="7"/>
        <v>0</v>
      </c>
      <c r="AH16" s="185">
        <f t="shared" si="7"/>
        <v>0</v>
      </c>
      <c r="AI16" s="185">
        <f t="shared" si="7"/>
        <v>0</v>
      </c>
      <c r="AJ16" s="185">
        <f t="shared" si="7"/>
        <v>0</v>
      </c>
      <c r="AK16" s="185">
        <f t="shared" si="7"/>
        <v>0</v>
      </c>
      <c r="AL16" s="185">
        <f t="shared" si="7"/>
        <v>0</v>
      </c>
      <c r="AM16" s="185">
        <f t="shared" si="7"/>
        <v>0</v>
      </c>
      <c r="AN16" s="185">
        <f t="shared" si="7"/>
        <v>0</v>
      </c>
      <c r="AO16" s="185">
        <f t="shared" si="7"/>
        <v>0</v>
      </c>
      <c r="AP16" s="185">
        <f t="shared" si="7"/>
        <v>0</v>
      </c>
      <c r="AQ16" s="185">
        <f t="shared" si="7"/>
        <v>0</v>
      </c>
      <c r="AR16" s="185">
        <f t="shared" si="7"/>
        <v>0</v>
      </c>
      <c r="AS16" s="185">
        <f t="shared" si="7"/>
        <v>0</v>
      </c>
      <c r="AT16" s="185">
        <f t="shared" si="7"/>
        <v>0</v>
      </c>
      <c r="AU16" s="185">
        <f t="shared" si="7"/>
        <v>0</v>
      </c>
      <c r="AV16" s="185">
        <f t="shared" si="7"/>
        <v>0</v>
      </c>
      <c r="AW16" s="185">
        <f t="shared" si="7"/>
        <v>0</v>
      </c>
      <c r="AX16" s="185">
        <f t="shared" si="7"/>
        <v>0</v>
      </c>
      <c r="AY16" s="185">
        <f t="shared" si="7"/>
        <v>0</v>
      </c>
      <c r="AZ16" s="185">
        <f t="shared" si="7"/>
        <v>0</v>
      </c>
      <c r="BA16" s="185">
        <f t="shared" si="7"/>
        <v>0</v>
      </c>
      <c r="BB16" s="185">
        <f t="shared" si="7"/>
        <v>0</v>
      </c>
      <c r="BC16" s="185">
        <f t="shared" si="7"/>
        <v>0</v>
      </c>
      <c r="BD16" s="185">
        <f t="shared" si="7"/>
        <v>0</v>
      </c>
      <c r="BE16" s="185">
        <f t="shared" si="7"/>
        <v>0</v>
      </c>
      <c r="BF16" s="185">
        <f t="shared" si="7"/>
        <v>0</v>
      </c>
      <c r="BG16" s="185">
        <f t="shared" si="7"/>
        <v>0</v>
      </c>
      <c r="BH16" s="185">
        <f t="shared" si="7"/>
        <v>0</v>
      </c>
      <c r="BI16" s="185">
        <f t="shared" si="7"/>
        <v>0</v>
      </c>
      <c r="BJ16" s="185">
        <f t="shared" si="7"/>
        <v>0</v>
      </c>
      <c r="BK16" s="185">
        <f t="shared" si="7"/>
        <v>0</v>
      </c>
      <c r="BL16" s="185">
        <f t="shared" si="7"/>
        <v>0</v>
      </c>
      <c r="BM16" s="185">
        <f t="shared" si="7"/>
        <v>0</v>
      </c>
      <c r="BN16" s="185">
        <f t="shared" si="7"/>
        <v>0</v>
      </c>
      <c r="BO16" s="185">
        <f t="shared" si="7"/>
        <v>0</v>
      </c>
      <c r="BP16" s="185">
        <f t="shared" si="7"/>
        <v>0</v>
      </c>
      <c r="BQ16" s="185">
        <f t="shared" si="7"/>
        <v>0</v>
      </c>
      <c r="BR16" s="185">
        <f t="shared" si="7"/>
        <v>0</v>
      </c>
      <c r="BS16" s="185">
        <f t="shared" si="7"/>
        <v>0</v>
      </c>
      <c r="BT16" s="185">
        <f t="shared" si="7"/>
        <v>0</v>
      </c>
      <c r="BU16" s="185">
        <f t="shared" si="7"/>
        <v>0</v>
      </c>
      <c r="BV16" s="185">
        <f t="shared" si="7"/>
        <v>0</v>
      </c>
      <c r="BW16" s="185">
        <f t="shared" si="7"/>
        <v>0</v>
      </c>
      <c r="BX16" s="185">
        <f t="shared" si="7"/>
        <v>0</v>
      </c>
      <c r="BY16" s="185">
        <f t="shared" si="7"/>
        <v>0</v>
      </c>
      <c r="BZ16" s="185">
        <f t="shared" si="7"/>
        <v>0</v>
      </c>
      <c r="CA16" s="185">
        <f t="shared" si="7"/>
        <v>0</v>
      </c>
      <c r="CB16" s="185">
        <f t="shared" si="7"/>
        <v>0</v>
      </c>
      <c r="CC16" s="185">
        <f t="shared" si="7"/>
        <v>0</v>
      </c>
      <c r="CD16" s="185">
        <f t="shared" si="7"/>
        <v>0</v>
      </c>
      <c r="CE16" s="185">
        <f t="shared" si="7"/>
        <v>0</v>
      </c>
      <c r="CF16" s="185">
        <f t="shared" si="7"/>
        <v>0</v>
      </c>
      <c r="CG16" s="185">
        <f t="shared" si="7"/>
        <v>0</v>
      </c>
      <c r="CH16" s="185">
        <f t="shared" si="7"/>
        <v>0</v>
      </c>
      <c r="CI16" s="185">
        <f t="shared" si="7"/>
        <v>0</v>
      </c>
      <c r="CJ16" s="185">
        <f t="shared" si="7"/>
        <v>0</v>
      </c>
      <c r="CK16" s="185">
        <f t="shared" si="7"/>
        <v>0</v>
      </c>
      <c r="CL16" s="185">
        <f t="shared" si="7"/>
        <v>0</v>
      </c>
      <c r="CM16" s="185">
        <f t="shared" si="7"/>
        <v>0</v>
      </c>
      <c r="CN16" s="185">
        <f t="shared" si="7"/>
        <v>0</v>
      </c>
      <c r="CO16" s="185">
        <f aca="true" t="shared" si="8" ref="CO16:CY16">CO6*CO15</f>
        <v>0</v>
      </c>
      <c r="CP16" s="185">
        <f t="shared" si="8"/>
        <v>0</v>
      </c>
      <c r="CQ16" s="185">
        <f t="shared" si="8"/>
        <v>0</v>
      </c>
      <c r="CR16" s="185">
        <f t="shared" si="8"/>
        <v>0</v>
      </c>
      <c r="CS16" s="185">
        <f t="shared" si="8"/>
        <v>0</v>
      </c>
      <c r="CT16" s="185">
        <f t="shared" si="8"/>
        <v>0</v>
      </c>
      <c r="CU16" s="185">
        <f t="shared" si="8"/>
        <v>0</v>
      </c>
      <c r="CV16" s="185">
        <f t="shared" si="8"/>
        <v>0</v>
      </c>
      <c r="CW16" s="185">
        <f t="shared" si="8"/>
        <v>0</v>
      </c>
      <c r="CX16" s="185">
        <f t="shared" si="8"/>
        <v>0</v>
      </c>
      <c r="CY16" s="185">
        <f t="shared" si="8"/>
        <v>0</v>
      </c>
    </row>
    <row r="17" spans="2:103" ht="15">
      <c r="B17" s="180" t="s">
        <v>518</v>
      </c>
      <c r="C17" s="18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row>
    <row r="18" spans="2:103" ht="12.75">
      <c r="B18" s="180" t="s">
        <v>384</v>
      </c>
      <c r="C18" s="180"/>
      <c r="D18" s="186">
        <f aca="true" t="shared" si="9" ref="D18:AB18">D8*D17*D15</f>
        <v>0</v>
      </c>
      <c r="E18" s="186">
        <f t="shared" si="9"/>
        <v>0</v>
      </c>
      <c r="F18" s="186">
        <f t="shared" si="9"/>
        <v>0</v>
      </c>
      <c r="G18" s="186">
        <f t="shared" si="9"/>
        <v>0</v>
      </c>
      <c r="H18" s="186">
        <f t="shared" si="9"/>
        <v>0</v>
      </c>
      <c r="I18" s="186">
        <f t="shared" si="9"/>
        <v>0</v>
      </c>
      <c r="J18" s="186">
        <f t="shared" si="9"/>
        <v>0</v>
      </c>
      <c r="K18" s="186">
        <f t="shared" si="9"/>
        <v>0</v>
      </c>
      <c r="L18" s="186">
        <f t="shared" si="9"/>
        <v>0</v>
      </c>
      <c r="M18" s="186">
        <f t="shared" si="9"/>
        <v>0</v>
      </c>
      <c r="N18" s="186">
        <f t="shared" si="9"/>
        <v>0</v>
      </c>
      <c r="O18" s="186">
        <f t="shared" si="9"/>
        <v>0</v>
      </c>
      <c r="P18" s="186">
        <f t="shared" si="9"/>
        <v>0</v>
      </c>
      <c r="Q18" s="186">
        <f t="shared" si="9"/>
        <v>0</v>
      </c>
      <c r="R18" s="186">
        <f t="shared" si="9"/>
        <v>0</v>
      </c>
      <c r="S18" s="186">
        <f t="shared" si="9"/>
        <v>0</v>
      </c>
      <c r="T18" s="186">
        <f t="shared" si="9"/>
        <v>0</v>
      </c>
      <c r="U18" s="186">
        <f t="shared" si="9"/>
        <v>0</v>
      </c>
      <c r="V18" s="186">
        <f t="shared" si="9"/>
        <v>0</v>
      </c>
      <c r="W18" s="186">
        <f t="shared" si="9"/>
        <v>0</v>
      </c>
      <c r="X18" s="186">
        <f t="shared" si="9"/>
        <v>0</v>
      </c>
      <c r="Y18" s="186">
        <f t="shared" si="9"/>
        <v>0</v>
      </c>
      <c r="Z18" s="186">
        <f t="shared" si="9"/>
        <v>0</v>
      </c>
      <c r="AA18" s="186">
        <f t="shared" si="9"/>
        <v>0</v>
      </c>
      <c r="AB18" s="186">
        <f t="shared" si="9"/>
        <v>0</v>
      </c>
      <c r="AC18" s="186">
        <f aca="true" t="shared" si="10" ref="AC18:CN18">AC8*AC17*AC15</f>
        <v>0</v>
      </c>
      <c r="AD18" s="186">
        <f t="shared" si="10"/>
        <v>0</v>
      </c>
      <c r="AE18" s="186">
        <f t="shared" si="10"/>
        <v>0</v>
      </c>
      <c r="AF18" s="186">
        <f t="shared" si="10"/>
        <v>0</v>
      </c>
      <c r="AG18" s="186">
        <f t="shared" si="10"/>
        <v>0</v>
      </c>
      <c r="AH18" s="186">
        <f t="shared" si="10"/>
        <v>0</v>
      </c>
      <c r="AI18" s="186">
        <f t="shared" si="10"/>
        <v>0</v>
      </c>
      <c r="AJ18" s="186">
        <f t="shared" si="10"/>
        <v>0</v>
      </c>
      <c r="AK18" s="186">
        <f t="shared" si="10"/>
        <v>0</v>
      </c>
      <c r="AL18" s="186">
        <f t="shared" si="10"/>
        <v>0</v>
      </c>
      <c r="AM18" s="186">
        <f t="shared" si="10"/>
        <v>0</v>
      </c>
      <c r="AN18" s="186">
        <f t="shared" si="10"/>
        <v>0</v>
      </c>
      <c r="AO18" s="186">
        <f t="shared" si="10"/>
        <v>0</v>
      </c>
      <c r="AP18" s="186">
        <f t="shared" si="10"/>
        <v>0</v>
      </c>
      <c r="AQ18" s="186">
        <f t="shared" si="10"/>
        <v>0</v>
      </c>
      <c r="AR18" s="186">
        <f t="shared" si="10"/>
        <v>0</v>
      </c>
      <c r="AS18" s="186">
        <f t="shared" si="10"/>
        <v>0</v>
      </c>
      <c r="AT18" s="186">
        <f t="shared" si="10"/>
        <v>0</v>
      </c>
      <c r="AU18" s="186">
        <f t="shared" si="10"/>
        <v>0</v>
      </c>
      <c r="AV18" s="186">
        <f t="shared" si="10"/>
        <v>0</v>
      </c>
      <c r="AW18" s="186">
        <f t="shared" si="10"/>
        <v>0</v>
      </c>
      <c r="AX18" s="186">
        <f t="shared" si="10"/>
        <v>0</v>
      </c>
      <c r="AY18" s="186">
        <f t="shared" si="10"/>
        <v>0</v>
      </c>
      <c r="AZ18" s="186">
        <f t="shared" si="10"/>
        <v>0</v>
      </c>
      <c r="BA18" s="186">
        <f t="shared" si="10"/>
        <v>0</v>
      </c>
      <c r="BB18" s="186">
        <f t="shared" si="10"/>
        <v>0</v>
      </c>
      <c r="BC18" s="186">
        <f t="shared" si="10"/>
        <v>0</v>
      </c>
      <c r="BD18" s="186">
        <f t="shared" si="10"/>
        <v>0</v>
      </c>
      <c r="BE18" s="186">
        <f t="shared" si="10"/>
        <v>0</v>
      </c>
      <c r="BF18" s="186">
        <f t="shared" si="10"/>
        <v>0</v>
      </c>
      <c r="BG18" s="186">
        <f t="shared" si="10"/>
        <v>0</v>
      </c>
      <c r="BH18" s="186">
        <f t="shared" si="10"/>
        <v>0</v>
      </c>
      <c r="BI18" s="186">
        <f t="shared" si="10"/>
        <v>0</v>
      </c>
      <c r="BJ18" s="186">
        <f t="shared" si="10"/>
        <v>0</v>
      </c>
      <c r="BK18" s="186">
        <f t="shared" si="10"/>
        <v>0</v>
      </c>
      <c r="BL18" s="186">
        <f t="shared" si="10"/>
        <v>0</v>
      </c>
      <c r="BM18" s="186">
        <f t="shared" si="10"/>
        <v>0</v>
      </c>
      <c r="BN18" s="186">
        <f t="shared" si="10"/>
        <v>0</v>
      </c>
      <c r="BO18" s="186">
        <f t="shared" si="10"/>
        <v>0</v>
      </c>
      <c r="BP18" s="186">
        <f t="shared" si="10"/>
        <v>0</v>
      </c>
      <c r="BQ18" s="186">
        <f t="shared" si="10"/>
        <v>0</v>
      </c>
      <c r="BR18" s="186">
        <f t="shared" si="10"/>
        <v>0</v>
      </c>
      <c r="BS18" s="186">
        <f t="shared" si="10"/>
        <v>0</v>
      </c>
      <c r="BT18" s="186">
        <f t="shared" si="10"/>
        <v>0</v>
      </c>
      <c r="BU18" s="186">
        <f t="shared" si="10"/>
        <v>0</v>
      </c>
      <c r="BV18" s="186">
        <f t="shared" si="10"/>
        <v>0</v>
      </c>
      <c r="BW18" s="186">
        <f t="shared" si="10"/>
        <v>0</v>
      </c>
      <c r="BX18" s="186">
        <f t="shared" si="10"/>
        <v>0</v>
      </c>
      <c r="BY18" s="186">
        <f t="shared" si="10"/>
        <v>0</v>
      </c>
      <c r="BZ18" s="186">
        <f t="shared" si="10"/>
        <v>0</v>
      </c>
      <c r="CA18" s="186">
        <f t="shared" si="10"/>
        <v>0</v>
      </c>
      <c r="CB18" s="186">
        <f t="shared" si="10"/>
        <v>0</v>
      </c>
      <c r="CC18" s="186">
        <f t="shared" si="10"/>
        <v>0</v>
      </c>
      <c r="CD18" s="186">
        <f t="shared" si="10"/>
        <v>0</v>
      </c>
      <c r="CE18" s="186">
        <f t="shared" si="10"/>
        <v>0</v>
      </c>
      <c r="CF18" s="186">
        <f t="shared" si="10"/>
        <v>0</v>
      </c>
      <c r="CG18" s="186">
        <f t="shared" si="10"/>
        <v>0</v>
      </c>
      <c r="CH18" s="186">
        <f t="shared" si="10"/>
        <v>0</v>
      </c>
      <c r="CI18" s="186">
        <f t="shared" si="10"/>
        <v>0</v>
      </c>
      <c r="CJ18" s="186">
        <f t="shared" si="10"/>
        <v>0</v>
      </c>
      <c r="CK18" s="186">
        <f t="shared" si="10"/>
        <v>0</v>
      </c>
      <c r="CL18" s="186">
        <f t="shared" si="10"/>
        <v>0</v>
      </c>
      <c r="CM18" s="186">
        <f t="shared" si="10"/>
        <v>0</v>
      </c>
      <c r="CN18" s="186">
        <f t="shared" si="10"/>
        <v>0</v>
      </c>
      <c r="CO18" s="186">
        <f aca="true" t="shared" si="11" ref="CO18:CY18">CO8*CO17*CO15</f>
        <v>0</v>
      </c>
      <c r="CP18" s="186">
        <f t="shared" si="11"/>
        <v>0</v>
      </c>
      <c r="CQ18" s="186">
        <f t="shared" si="11"/>
        <v>0</v>
      </c>
      <c r="CR18" s="186">
        <f t="shared" si="11"/>
        <v>0</v>
      </c>
      <c r="CS18" s="186">
        <f t="shared" si="11"/>
        <v>0</v>
      </c>
      <c r="CT18" s="186">
        <f t="shared" si="11"/>
        <v>0</v>
      </c>
      <c r="CU18" s="186">
        <f t="shared" si="11"/>
        <v>0</v>
      </c>
      <c r="CV18" s="186">
        <f t="shared" si="11"/>
        <v>0</v>
      </c>
      <c r="CW18" s="186">
        <f t="shared" si="11"/>
        <v>0</v>
      </c>
      <c r="CX18" s="186">
        <f t="shared" si="11"/>
        <v>0</v>
      </c>
      <c r="CY18" s="186">
        <f t="shared" si="11"/>
        <v>0</v>
      </c>
    </row>
    <row r="19" spans="2:103" ht="12">
      <c r="B19" s="180"/>
      <c r="C19" s="180"/>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row>
    <row r="20" spans="2:103" ht="12.75">
      <c r="B20" s="180" t="s">
        <v>264</v>
      </c>
      <c r="C20" s="180"/>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row>
    <row r="21" spans="2:103" ht="12.75">
      <c r="B21" s="180" t="s">
        <v>288</v>
      </c>
      <c r="C21" s="180"/>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row>
    <row r="22" spans="2:103" ht="12">
      <c r="B22" s="180" t="s">
        <v>263</v>
      </c>
      <c r="C22" s="189"/>
      <c r="D22" s="189">
        <f aca="true" t="shared" si="12" ref="D22:AB22">(D21-D20)/7</f>
        <v>0</v>
      </c>
      <c r="E22" s="189">
        <f t="shared" si="12"/>
        <v>0</v>
      </c>
      <c r="F22" s="189">
        <f t="shared" si="12"/>
        <v>0</v>
      </c>
      <c r="G22" s="189">
        <f t="shared" si="12"/>
        <v>0</v>
      </c>
      <c r="H22" s="189">
        <f t="shared" si="12"/>
        <v>0</v>
      </c>
      <c r="I22" s="189">
        <f t="shared" si="12"/>
        <v>0</v>
      </c>
      <c r="J22" s="189">
        <f t="shared" si="12"/>
        <v>0</v>
      </c>
      <c r="K22" s="189">
        <f t="shared" si="12"/>
        <v>0</v>
      </c>
      <c r="L22" s="189">
        <f t="shared" si="12"/>
        <v>0</v>
      </c>
      <c r="M22" s="189">
        <f t="shared" si="12"/>
        <v>0</v>
      </c>
      <c r="N22" s="189">
        <f t="shared" si="12"/>
        <v>0</v>
      </c>
      <c r="O22" s="189">
        <f t="shared" si="12"/>
        <v>0</v>
      </c>
      <c r="P22" s="189">
        <f t="shared" si="12"/>
        <v>0</v>
      </c>
      <c r="Q22" s="189">
        <f t="shared" si="12"/>
        <v>0</v>
      </c>
      <c r="R22" s="189">
        <f t="shared" si="12"/>
        <v>0</v>
      </c>
      <c r="S22" s="189">
        <f t="shared" si="12"/>
        <v>0</v>
      </c>
      <c r="T22" s="189">
        <f t="shared" si="12"/>
        <v>0</v>
      </c>
      <c r="U22" s="189">
        <f t="shared" si="12"/>
        <v>0</v>
      </c>
      <c r="V22" s="189">
        <f t="shared" si="12"/>
        <v>0</v>
      </c>
      <c r="W22" s="189">
        <f t="shared" si="12"/>
        <v>0</v>
      </c>
      <c r="X22" s="189">
        <f t="shared" si="12"/>
        <v>0</v>
      </c>
      <c r="Y22" s="189">
        <f t="shared" si="12"/>
        <v>0</v>
      </c>
      <c r="Z22" s="189">
        <f t="shared" si="12"/>
        <v>0</v>
      </c>
      <c r="AA22" s="189">
        <f t="shared" si="12"/>
        <v>0</v>
      </c>
      <c r="AB22" s="189">
        <f t="shared" si="12"/>
        <v>0</v>
      </c>
      <c r="AC22" s="189">
        <f aca="true" t="shared" si="13" ref="AC22:CN22">(AC21-AC20)/7</f>
        <v>0</v>
      </c>
      <c r="AD22" s="189">
        <f t="shared" si="13"/>
        <v>0</v>
      </c>
      <c r="AE22" s="189">
        <f t="shared" si="13"/>
        <v>0</v>
      </c>
      <c r="AF22" s="189">
        <f t="shared" si="13"/>
        <v>0</v>
      </c>
      <c r="AG22" s="189">
        <f t="shared" si="13"/>
        <v>0</v>
      </c>
      <c r="AH22" s="189">
        <f t="shared" si="13"/>
        <v>0</v>
      </c>
      <c r="AI22" s="189">
        <f t="shared" si="13"/>
        <v>0</v>
      </c>
      <c r="AJ22" s="189">
        <f t="shared" si="13"/>
        <v>0</v>
      </c>
      <c r="AK22" s="189">
        <f t="shared" si="13"/>
        <v>0</v>
      </c>
      <c r="AL22" s="189">
        <f t="shared" si="13"/>
        <v>0</v>
      </c>
      <c r="AM22" s="189">
        <f t="shared" si="13"/>
        <v>0</v>
      </c>
      <c r="AN22" s="189">
        <f t="shared" si="13"/>
        <v>0</v>
      </c>
      <c r="AO22" s="189">
        <f t="shared" si="13"/>
        <v>0</v>
      </c>
      <c r="AP22" s="189">
        <f t="shared" si="13"/>
        <v>0</v>
      </c>
      <c r="AQ22" s="189">
        <f t="shared" si="13"/>
        <v>0</v>
      </c>
      <c r="AR22" s="189">
        <f t="shared" si="13"/>
        <v>0</v>
      </c>
      <c r="AS22" s="189">
        <f t="shared" si="13"/>
        <v>0</v>
      </c>
      <c r="AT22" s="189">
        <f t="shared" si="13"/>
        <v>0</v>
      </c>
      <c r="AU22" s="189">
        <f t="shared" si="13"/>
        <v>0</v>
      </c>
      <c r="AV22" s="189">
        <f t="shared" si="13"/>
        <v>0</v>
      </c>
      <c r="AW22" s="189">
        <f t="shared" si="13"/>
        <v>0</v>
      </c>
      <c r="AX22" s="189">
        <f t="shared" si="13"/>
        <v>0</v>
      </c>
      <c r="AY22" s="189">
        <f t="shared" si="13"/>
        <v>0</v>
      </c>
      <c r="AZ22" s="189">
        <f t="shared" si="13"/>
        <v>0</v>
      </c>
      <c r="BA22" s="189">
        <f t="shared" si="13"/>
        <v>0</v>
      </c>
      <c r="BB22" s="189">
        <f t="shared" si="13"/>
        <v>0</v>
      </c>
      <c r="BC22" s="189">
        <f t="shared" si="13"/>
        <v>0</v>
      </c>
      <c r="BD22" s="189">
        <f t="shared" si="13"/>
        <v>0</v>
      </c>
      <c r="BE22" s="189">
        <f t="shared" si="13"/>
        <v>0</v>
      </c>
      <c r="BF22" s="189">
        <f t="shared" si="13"/>
        <v>0</v>
      </c>
      <c r="BG22" s="189">
        <f t="shared" si="13"/>
        <v>0</v>
      </c>
      <c r="BH22" s="189">
        <f t="shared" si="13"/>
        <v>0</v>
      </c>
      <c r="BI22" s="189">
        <f t="shared" si="13"/>
        <v>0</v>
      </c>
      <c r="BJ22" s="189">
        <f t="shared" si="13"/>
        <v>0</v>
      </c>
      <c r="BK22" s="189">
        <f t="shared" si="13"/>
        <v>0</v>
      </c>
      <c r="BL22" s="189">
        <f t="shared" si="13"/>
        <v>0</v>
      </c>
      <c r="BM22" s="189">
        <f t="shared" si="13"/>
        <v>0</v>
      </c>
      <c r="BN22" s="189">
        <f t="shared" si="13"/>
        <v>0</v>
      </c>
      <c r="BO22" s="189">
        <f t="shared" si="13"/>
        <v>0</v>
      </c>
      <c r="BP22" s="189">
        <f t="shared" si="13"/>
        <v>0</v>
      </c>
      <c r="BQ22" s="189">
        <f t="shared" si="13"/>
        <v>0</v>
      </c>
      <c r="BR22" s="189">
        <f t="shared" si="13"/>
        <v>0</v>
      </c>
      <c r="BS22" s="189">
        <f t="shared" si="13"/>
        <v>0</v>
      </c>
      <c r="BT22" s="189">
        <f t="shared" si="13"/>
        <v>0</v>
      </c>
      <c r="BU22" s="189">
        <f t="shared" si="13"/>
        <v>0</v>
      </c>
      <c r="BV22" s="189">
        <f t="shared" si="13"/>
        <v>0</v>
      </c>
      <c r="BW22" s="189">
        <f t="shared" si="13"/>
        <v>0</v>
      </c>
      <c r="BX22" s="189">
        <f t="shared" si="13"/>
        <v>0</v>
      </c>
      <c r="BY22" s="189">
        <f t="shared" si="13"/>
        <v>0</v>
      </c>
      <c r="BZ22" s="189">
        <f t="shared" si="13"/>
        <v>0</v>
      </c>
      <c r="CA22" s="189">
        <f t="shared" si="13"/>
        <v>0</v>
      </c>
      <c r="CB22" s="189">
        <f t="shared" si="13"/>
        <v>0</v>
      </c>
      <c r="CC22" s="189">
        <f t="shared" si="13"/>
        <v>0</v>
      </c>
      <c r="CD22" s="189">
        <f t="shared" si="13"/>
        <v>0</v>
      </c>
      <c r="CE22" s="189">
        <f t="shared" si="13"/>
        <v>0</v>
      </c>
      <c r="CF22" s="189">
        <f t="shared" si="13"/>
        <v>0</v>
      </c>
      <c r="CG22" s="189">
        <f t="shared" si="13"/>
        <v>0</v>
      </c>
      <c r="CH22" s="189">
        <f t="shared" si="13"/>
        <v>0</v>
      </c>
      <c r="CI22" s="189">
        <f t="shared" si="13"/>
        <v>0</v>
      </c>
      <c r="CJ22" s="189">
        <f t="shared" si="13"/>
        <v>0</v>
      </c>
      <c r="CK22" s="189">
        <f t="shared" si="13"/>
        <v>0</v>
      </c>
      <c r="CL22" s="189">
        <f t="shared" si="13"/>
        <v>0</v>
      </c>
      <c r="CM22" s="189">
        <f t="shared" si="13"/>
        <v>0</v>
      </c>
      <c r="CN22" s="189">
        <f t="shared" si="13"/>
        <v>0</v>
      </c>
      <c r="CO22" s="189">
        <f aca="true" t="shared" si="14" ref="CO22:CY22">(CO21-CO20)/7</f>
        <v>0</v>
      </c>
      <c r="CP22" s="189">
        <f t="shared" si="14"/>
        <v>0</v>
      </c>
      <c r="CQ22" s="189">
        <f t="shared" si="14"/>
        <v>0</v>
      </c>
      <c r="CR22" s="189">
        <f t="shared" si="14"/>
        <v>0</v>
      </c>
      <c r="CS22" s="189">
        <f t="shared" si="14"/>
        <v>0</v>
      </c>
      <c r="CT22" s="189">
        <f t="shared" si="14"/>
        <v>0</v>
      </c>
      <c r="CU22" s="189">
        <f t="shared" si="14"/>
        <v>0</v>
      </c>
      <c r="CV22" s="189">
        <f t="shared" si="14"/>
        <v>0</v>
      </c>
      <c r="CW22" s="189">
        <f t="shared" si="14"/>
        <v>0</v>
      </c>
      <c r="CX22" s="189">
        <f t="shared" si="14"/>
        <v>0</v>
      </c>
      <c r="CY22" s="189">
        <f t="shared" si="14"/>
        <v>0</v>
      </c>
    </row>
    <row r="24" ht="12">
      <c r="B24" s="176" t="s">
        <v>517</v>
      </c>
    </row>
  </sheetData>
  <sheetProtection/>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K151"/>
  <sheetViews>
    <sheetView zoomScale="150" zoomScaleNormal="15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2.7109375" defaultRowHeight="12.75"/>
  <cols>
    <col min="1" max="1" width="2.421875" style="0" customWidth="1"/>
    <col min="2" max="2" width="26.421875" style="0" customWidth="1"/>
    <col min="3" max="3" width="9.8515625" style="0" customWidth="1"/>
    <col min="4" max="4" width="18.28125" style="0" customWidth="1"/>
    <col min="5" max="5" width="13.8515625" style="0" customWidth="1"/>
    <col min="6" max="6" width="13.28125" style="0" customWidth="1"/>
    <col min="8" max="8" width="14.00390625" style="0" customWidth="1"/>
    <col min="11" max="11" width="7.7109375" style="0" customWidth="1"/>
    <col min="12" max="12" width="9.00390625" style="0" customWidth="1"/>
    <col min="13" max="13" width="7.7109375" style="0" customWidth="1"/>
    <col min="14" max="14" width="9.7109375" style="0" customWidth="1"/>
    <col min="15" max="15" width="7.7109375" style="0" customWidth="1"/>
    <col min="16" max="16" width="9.421875" style="0" customWidth="1"/>
    <col min="17" max="17" width="7.7109375" style="0" customWidth="1"/>
    <col min="18" max="18" width="8.8515625" style="0" customWidth="1"/>
    <col min="19" max="19" width="7.7109375" style="0" customWidth="1"/>
    <col min="20" max="20" width="7.00390625" style="0" customWidth="1"/>
    <col min="21" max="21" width="7.7109375" style="0" customWidth="1"/>
    <col min="22" max="22" width="8.140625" style="0" customWidth="1"/>
    <col min="23" max="23" width="7.7109375" style="0" customWidth="1"/>
    <col min="24" max="24" width="11.8515625" style="0" customWidth="1"/>
    <col min="25" max="25" width="7.7109375" style="0" customWidth="1"/>
    <col min="26" max="26" width="9.7109375" style="0" customWidth="1"/>
    <col min="27" max="27" width="7.7109375" style="0" customWidth="1"/>
    <col min="28" max="28" width="8.8515625" style="0" customWidth="1"/>
    <col min="30" max="30" width="10.421875" style="0" customWidth="1"/>
  </cols>
  <sheetData>
    <row r="1" spans="2:6" ht="18">
      <c r="B1" s="190" t="s">
        <v>549</v>
      </c>
      <c r="C1" s="23"/>
      <c r="D1" s="23"/>
      <c r="E1" s="220">
        <f>'1 Enterprises'!D3-1</f>
        <v>-1</v>
      </c>
      <c r="F1" s="159" t="s">
        <v>550</v>
      </c>
    </row>
    <row r="2" spans="2:5" ht="15.75">
      <c r="B2" s="237">
        <f>'1 Enterprises'!B3</f>
        <v>0</v>
      </c>
      <c r="E2" s="205"/>
    </row>
    <row r="3" spans="2:8" ht="12.75">
      <c r="B3" s="262" t="s">
        <v>392</v>
      </c>
      <c r="C3" s="18"/>
      <c r="D3" s="18"/>
      <c r="E3" s="26" t="s">
        <v>324</v>
      </c>
      <c r="F3" s="26" t="s">
        <v>256</v>
      </c>
      <c r="G3" s="126" t="s">
        <v>257</v>
      </c>
      <c r="H3" s="26" t="s">
        <v>258</v>
      </c>
    </row>
    <row r="4" spans="2:37" ht="63.75">
      <c r="B4" s="263"/>
      <c r="C4" s="48" t="s">
        <v>159</v>
      </c>
      <c r="D4" s="48" t="s">
        <v>372</v>
      </c>
      <c r="E4" s="26" t="s">
        <v>504</v>
      </c>
      <c r="F4" s="26" t="s">
        <v>420</v>
      </c>
      <c r="G4" s="126" t="s">
        <v>421</v>
      </c>
      <c r="H4" s="26" t="s">
        <v>413</v>
      </c>
      <c r="I4" s="128"/>
      <c r="J4" s="128"/>
      <c r="K4" s="128"/>
      <c r="L4" s="128"/>
      <c r="M4" s="128"/>
      <c r="N4" s="128"/>
      <c r="O4" s="128"/>
      <c r="P4" s="128"/>
      <c r="Q4" s="128"/>
      <c r="R4" s="128"/>
      <c r="S4" s="128"/>
      <c r="T4" s="128"/>
      <c r="U4" s="128"/>
      <c r="V4" s="128"/>
      <c r="W4" s="128"/>
      <c r="X4" s="128"/>
      <c r="Y4" s="128"/>
      <c r="Z4" s="128"/>
      <c r="AA4" s="128"/>
      <c r="AB4" s="128"/>
      <c r="AC4" s="128"/>
      <c r="AD4" s="128"/>
      <c r="AE4" s="57"/>
      <c r="AF4" s="57"/>
      <c r="AG4" s="57"/>
      <c r="AH4" s="57"/>
      <c r="AI4" s="57"/>
      <c r="AJ4" s="57"/>
      <c r="AK4" s="57"/>
    </row>
    <row r="5" spans="2:37" ht="15">
      <c r="B5" s="16">
        <f>'1 Enterprises'!D5</f>
        <v>0</v>
      </c>
      <c r="C5" s="142"/>
      <c r="D5" s="55">
        <f>IF(AND(E5&gt;0,C5&gt;0),(E5/C5),0)</f>
        <v>0</v>
      </c>
      <c r="E5" s="143"/>
      <c r="F5" s="143"/>
      <c r="G5" s="143"/>
      <c r="H5" s="27">
        <f>E5-F5+G5</f>
        <v>0</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2:37" ht="15">
      <c r="B6" s="16">
        <f>'1 Enterprises'!E5</f>
        <v>0</v>
      </c>
      <c r="C6" s="142"/>
      <c r="D6" s="55">
        <f aca="true" t="shared" si="0" ref="D6:D16">IF(AND(E6&gt;0,C6&gt;0),(E6/C6),0)</f>
        <v>0</v>
      </c>
      <c r="E6" s="143"/>
      <c r="F6" s="143"/>
      <c r="G6" s="143"/>
      <c r="H6" s="27">
        <f aca="true" t="shared" si="1" ref="H6:H16">E6-F6+G6</f>
        <v>0</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row>
    <row r="7" spans="2:37" ht="15">
      <c r="B7" s="16">
        <f>'1 Enterprises'!F5</f>
        <v>0</v>
      </c>
      <c r="C7" s="142"/>
      <c r="D7" s="55">
        <f t="shared" si="0"/>
        <v>0</v>
      </c>
      <c r="E7" s="143"/>
      <c r="F7" s="143"/>
      <c r="G7" s="143"/>
      <c r="H7" s="27">
        <f t="shared" si="1"/>
        <v>0</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2:37" ht="15">
      <c r="B8" s="16">
        <f>'1 Enterprises'!G5</f>
        <v>0</v>
      </c>
      <c r="C8" s="142"/>
      <c r="D8" s="55">
        <f t="shared" si="0"/>
        <v>0</v>
      </c>
      <c r="E8" s="143"/>
      <c r="F8" s="143"/>
      <c r="G8" s="143"/>
      <c r="H8" s="27">
        <f t="shared" si="1"/>
        <v>0</v>
      </c>
      <c r="I8" s="57"/>
      <c r="J8" s="57"/>
      <c r="K8" s="130"/>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2:37" ht="15">
      <c r="B9" s="16">
        <f>'1 Enterprises'!H5</f>
        <v>0</v>
      </c>
      <c r="C9" s="142"/>
      <c r="D9" s="55">
        <f t="shared" si="0"/>
        <v>0</v>
      </c>
      <c r="E9" s="143"/>
      <c r="F9" s="143"/>
      <c r="G9" s="143"/>
      <c r="H9" s="27">
        <f t="shared" si="1"/>
        <v>0</v>
      </c>
      <c r="I9" s="57"/>
      <c r="J9" s="57"/>
      <c r="K9" s="130"/>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2:37" ht="15">
      <c r="B10" s="16">
        <f>'1 Enterprises'!I5</f>
        <v>0</v>
      </c>
      <c r="C10" s="142"/>
      <c r="D10" s="55">
        <f t="shared" si="0"/>
        <v>0</v>
      </c>
      <c r="E10" s="143"/>
      <c r="F10" s="143"/>
      <c r="G10" s="143"/>
      <c r="H10" s="27">
        <f t="shared" si="1"/>
        <v>0</v>
      </c>
      <c r="I10" s="57"/>
      <c r="J10" s="57"/>
      <c r="K10" s="130"/>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2:37" ht="15">
      <c r="B11" s="16">
        <f>'1 Enterprises'!J5</f>
        <v>0</v>
      </c>
      <c r="C11" s="142"/>
      <c r="D11" s="55">
        <f t="shared" si="0"/>
        <v>0</v>
      </c>
      <c r="E11" s="143"/>
      <c r="F11" s="143"/>
      <c r="G11" s="143"/>
      <c r="H11" s="27">
        <f t="shared" si="1"/>
        <v>0</v>
      </c>
      <c r="I11" s="57"/>
      <c r="J11" s="57"/>
      <c r="K11" s="130"/>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2:37" ht="15">
      <c r="B12" s="16">
        <f>'1 Enterprises'!K5</f>
        <v>0</v>
      </c>
      <c r="C12" s="142"/>
      <c r="D12" s="55">
        <f t="shared" si="0"/>
        <v>0</v>
      </c>
      <c r="E12" s="143"/>
      <c r="F12" s="143"/>
      <c r="G12" s="143"/>
      <c r="H12" s="27">
        <f t="shared" si="1"/>
        <v>0</v>
      </c>
      <c r="I12" s="57"/>
      <c r="J12" s="57"/>
      <c r="K12" s="13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2:37" ht="15">
      <c r="B13" s="16">
        <f>'1 Enterprises'!L5</f>
        <v>0</v>
      </c>
      <c r="C13" s="142"/>
      <c r="D13" s="55">
        <f t="shared" si="0"/>
        <v>0</v>
      </c>
      <c r="E13" s="143"/>
      <c r="F13" s="143"/>
      <c r="G13" s="143"/>
      <c r="H13" s="27">
        <f t="shared" si="1"/>
        <v>0</v>
      </c>
      <c r="I13" s="57"/>
      <c r="J13" s="57"/>
      <c r="K13" s="13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2:37" ht="15">
      <c r="B14" s="16">
        <f>'1 Enterprises'!M5</f>
        <v>0</v>
      </c>
      <c r="C14" s="142"/>
      <c r="D14" s="55">
        <f t="shared" si="0"/>
        <v>0</v>
      </c>
      <c r="E14" s="143"/>
      <c r="F14" s="143"/>
      <c r="G14" s="143"/>
      <c r="H14" s="27">
        <f t="shared" si="1"/>
        <v>0</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2:37" ht="15">
      <c r="B15" s="16">
        <f>'1 Enterprises'!N5</f>
        <v>0</v>
      </c>
      <c r="C15" s="142"/>
      <c r="D15" s="55">
        <f t="shared" si="0"/>
        <v>0</v>
      </c>
      <c r="E15" s="143"/>
      <c r="F15" s="143"/>
      <c r="G15" s="143"/>
      <c r="H15" s="27">
        <f t="shared" si="1"/>
        <v>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2:37" ht="15">
      <c r="B16" s="16">
        <f>'1 Enterprises'!O5</f>
        <v>0</v>
      </c>
      <c r="C16" s="142"/>
      <c r="D16" s="55">
        <f t="shared" si="0"/>
        <v>0</v>
      </c>
      <c r="E16" s="143"/>
      <c r="F16" s="143"/>
      <c r="G16" s="143"/>
      <c r="H16" s="27">
        <f t="shared" si="1"/>
        <v>0</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2:37" ht="15">
      <c r="B17" s="175">
        <f>'1 Enterprises'!P5</f>
        <v>0</v>
      </c>
      <c r="C17" s="142"/>
      <c r="D17" s="55">
        <f>IF(AND(E17&gt;0,C17&gt;0),(E17/C17),0)</f>
        <v>0</v>
      </c>
      <c r="E17" s="143"/>
      <c r="F17" s="143"/>
      <c r="G17" s="143"/>
      <c r="H17" s="27">
        <f>E17-F17+G17</f>
        <v>0</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2:37" ht="15">
      <c r="B18" s="175">
        <f>'1 Enterprises'!Q5</f>
        <v>0</v>
      </c>
      <c r="C18" s="142"/>
      <c r="D18" s="55">
        <f aca="true" t="shared" si="2" ref="D18:D80">IF(AND(E18&gt;0,C18&gt;0),(E18/C18),0)</f>
        <v>0</v>
      </c>
      <c r="E18" s="143"/>
      <c r="F18" s="143"/>
      <c r="G18" s="143"/>
      <c r="H18" s="27">
        <f aca="true" t="shared" si="3" ref="H18:H80">E18-F18+G18</f>
        <v>0</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7" ht="15">
      <c r="B19" s="175">
        <f>'1 Enterprises'!R5</f>
        <v>0</v>
      </c>
      <c r="C19" s="142"/>
      <c r="D19" s="55">
        <f t="shared" si="2"/>
        <v>0</v>
      </c>
      <c r="E19" s="143"/>
      <c r="F19" s="143"/>
      <c r="G19" s="143"/>
      <c r="H19" s="27">
        <f t="shared" si="3"/>
        <v>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2:37" ht="15">
      <c r="B20" s="175">
        <f>'1 Enterprises'!S5</f>
        <v>0</v>
      </c>
      <c r="C20" s="142"/>
      <c r="D20" s="55">
        <f t="shared" si="2"/>
        <v>0</v>
      </c>
      <c r="E20" s="143"/>
      <c r="F20" s="143"/>
      <c r="G20" s="143"/>
      <c r="H20" s="27">
        <f t="shared" si="3"/>
        <v>0</v>
      </c>
      <c r="I20" s="57"/>
      <c r="J20" s="57"/>
      <c r="K20" s="13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2:37" ht="15">
      <c r="B21" s="175">
        <f>'1 Enterprises'!T5</f>
        <v>0</v>
      </c>
      <c r="C21" s="142"/>
      <c r="D21" s="55">
        <f t="shared" si="2"/>
        <v>0</v>
      </c>
      <c r="E21" s="143"/>
      <c r="F21" s="143"/>
      <c r="G21" s="143"/>
      <c r="H21" s="27">
        <f t="shared" si="3"/>
        <v>0</v>
      </c>
      <c r="I21" s="57"/>
      <c r="J21" s="57"/>
      <c r="K21" s="130"/>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2:37" ht="15">
      <c r="B22" s="175">
        <f>'1 Enterprises'!U5</f>
        <v>0</v>
      </c>
      <c r="C22" s="142"/>
      <c r="D22" s="55">
        <f t="shared" si="2"/>
        <v>0</v>
      </c>
      <c r="E22" s="143"/>
      <c r="F22" s="143"/>
      <c r="G22" s="143"/>
      <c r="H22" s="27">
        <f t="shared" si="3"/>
        <v>0</v>
      </c>
      <c r="I22" s="57"/>
      <c r="J22" s="57"/>
      <c r="K22" s="130"/>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2:37" ht="15">
      <c r="B23" s="175">
        <f>'1 Enterprises'!V5</f>
        <v>0</v>
      </c>
      <c r="C23" s="142"/>
      <c r="D23" s="55">
        <f t="shared" si="2"/>
        <v>0</v>
      </c>
      <c r="E23" s="143"/>
      <c r="F23" s="143"/>
      <c r="G23" s="143"/>
      <c r="H23" s="27">
        <f t="shared" si="3"/>
        <v>0</v>
      </c>
      <c r="I23" s="57"/>
      <c r="J23" s="57"/>
      <c r="K23" s="130"/>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2:37" ht="15">
      <c r="B24" s="175">
        <f>'1 Enterprises'!W5</f>
        <v>0</v>
      </c>
      <c r="C24" s="142"/>
      <c r="D24" s="55">
        <f t="shared" si="2"/>
        <v>0</v>
      </c>
      <c r="E24" s="143"/>
      <c r="F24" s="143"/>
      <c r="G24" s="143"/>
      <c r="H24" s="27">
        <f t="shared" si="3"/>
        <v>0</v>
      </c>
      <c r="I24" s="57"/>
      <c r="J24" s="57"/>
      <c r="K24" s="130"/>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2:37" ht="15">
      <c r="B25" s="175">
        <f>'1 Enterprises'!X5</f>
        <v>0</v>
      </c>
      <c r="C25" s="142"/>
      <c r="D25" s="55">
        <f t="shared" si="2"/>
        <v>0</v>
      </c>
      <c r="E25" s="143"/>
      <c r="F25" s="143"/>
      <c r="G25" s="143"/>
      <c r="H25" s="27">
        <f t="shared" si="3"/>
        <v>0</v>
      </c>
      <c r="I25" s="57"/>
      <c r="J25" s="57"/>
      <c r="K25" s="130"/>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2:37" ht="15">
      <c r="B26" s="175">
        <f>'1 Enterprises'!Y5</f>
        <v>0</v>
      </c>
      <c r="C26" s="142"/>
      <c r="D26" s="55">
        <f t="shared" si="2"/>
        <v>0</v>
      </c>
      <c r="E26" s="143"/>
      <c r="F26" s="143"/>
      <c r="G26" s="143"/>
      <c r="H26" s="27">
        <f t="shared" si="3"/>
        <v>0</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2:37" ht="15">
      <c r="B27" s="175">
        <f>'1 Enterprises'!Z5</f>
        <v>0</v>
      </c>
      <c r="C27" s="142"/>
      <c r="D27" s="55">
        <f t="shared" si="2"/>
        <v>0</v>
      </c>
      <c r="E27" s="143"/>
      <c r="F27" s="143"/>
      <c r="G27" s="143"/>
      <c r="H27" s="27">
        <f t="shared" si="3"/>
        <v>0</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2:37" ht="15">
      <c r="B28" s="175">
        <f>'1 Enterprises'!AA5</f>
        <v>0</v>
      </c>
      <c r="C28" s="142"/>
      <c r="D28" s="55">
        <f t="shared" si="2"/>
        <v>0</v>
      </c>
      <c r="E28" s="143"/>
      <c r="F28" s="143"/>
      <c r="G28" s="143"/>
      <c r="H28" s="27">
        <f t="shared" si="3"/>
        <v>0</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2:37" ht="15">
      <c r="B29" s="175">
        <f>'1 Enterprises'!AB5</f>
        <v>0</v>
      </c>
      <c r="C29" s="142"/>
      <c r="D29" s="55">
        <f t="shared" si="2"/>
        <v>0</v>
      </c>
      <c r="E29" s="143"/>
      <c r="F29" s="143"/>
      <c r="G29" s="143"/>
      <c r="H29" s="27">
        <f t="shared" si="3"/>
        <v>0</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2:37" ht="15">
      <c r="B30" s="175">
        <f>'1 Enterprises'!AC5</f>
        <v>0</v>
      </c>
      <c r="C30" s="142"/>
      <c r="D30" s="55">
        <f t="shared" si="2"/>
        <v>0</v>
      </c>
      <c r="E30" s="143"/>
      <c r="F30" s="143"/>
      <c r="G30" s="143"/>
      <c r="H30" s="27">
        <f t="shared" si="3"/>
        <v>0</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2:37" ht="15">
      <c r="B31" s="175">
        <f>'1 Enterprises'!AD5</f>
        <v>0</v>
      </c>
      <c r="C31" s="142"/>
      <c r="D31" s="55">
        <f t="shared" si="2"/>
        <v>0</v>
      </c>
      <c r="E31" s="143"/>
      <c r="F31" s="143"/>
      <c r="G31" s="143"/>
      <c r="H31" s="27">
        <f t="shared" si="3"/>
        <v>0</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2:37" ht="15">
      <c r="B32" s="175">
        <f>'1 Enterprises'!AE5</f>
        <v>0</v>
      </c>
      <c r="C32" s="142"/>
      <c r="D32" s="55">
        <f t="shared" si="2"/>
        <v>0</v>
      </c>
      <c r="E32" s="143"/>
      <c r="F32" s="143"/>
      <c r="G32" s="143"/>
      <c r="H32" s="27">
        <f t="shared" si="3"/>
        <v>0</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2:37" ht="15">
      <c r="B33" s="175">
        <f>'1 Enterprises'!AF5</f>
        <v>0</v>
      </c>
      <c r="C33" s="142"/>
      <c r="D33" s="55">
        <f t="shared" si="2"/>
        <v>0</v>
      </c>
      <c r="E33" s="143"/>
      <c r="F33" s="143"/>
      <c r="G33" s="143"/>
      <c r="H33" s="27">
        <f t="shared" si="3"/>
        <v>0</v>
      </c>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row>
    <row r="34" spans="2:37" ht="15">
      <c r="B34" s="175">
        <f>'1 Enterprises'!AG5</f>
        <v>0</v>
      </c>
      <c r="C34" s="142"/>
      <c r="D34" s="55">
        <f t="shared" si="2"/>
        <v>0</v>
      </c>
      <c r="E34" s="143"/>
      <c r="F34" s="143"/>
      <c r="G34" s="143"/>
      <c r="H34" s="27">
        <f t="shared" si="3"/>
        <v>0</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row>
    <row r="35" spans="2:37" ht="15">
      <c r="B35" s="175">
        <f>'1 Enterprises'!AH5</f>
        <v>0</v>
      </c>
      <c r="C35" s="142"/>
      <c r="D35" s="55">
        <f t="shared" si="2"/>
        <v>0</v>
      </c>
      <c r="E35" s="143"/>
      <c r="F35" s="143"/>
      <c r="G35" s="143"/>
      <c r="H35" s="27">
        <f t="shared" si="3"/>
        <v>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2:37" ht="15">
      <c r="B36" s="175">
        <f>'1 Enterprises'!AI5</f>
        <v>0</v>
      </c>
      <c r="C36" s="142"/>
      <c r="D36" s="55">
        <f t="shared" si="2"/>
        <v>0</v>
      </c>
      <c r="E36" s="143"/>
      <c r="F36" s="143"/>
      <c r="G36" s="143"/>
      <c r="H36" s="27">
        <f t="shared" si="3"/>
        <v>0</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2:37" ht="15">
      <c r="B37" s="175">
        <f>'1 Enterprises'!AJ5</f>
        <v>0</v>
      </c>
      <c r="C37" s="142"/>
      <c r="D37" s="55">
        <f t="shared" si="2"/>
        <v>0</v>
      </c>
      <c r="E37" s="143"/>
      <c r="F37" s="143"/>
      <c r="G37" s="143"/>
      <c r="H37" s="27">
        <f t="shared" si="3"/>
        <v>0</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2:37" ht="15">
      <c r="B38" s="175">
        <f>'1 Enterprises'!AK5</f>
        <v>0</v>
      </c>
      <c r="C38" s="142"/>
      <c r="D38" s="55">
        <f t="shared" si="2"/>
        <v>0</v>
      </c>
      <c r="E38" s="143"/>
      <c r="F38" s="143"/>
      <c r="G38" s="143"/>
      <c r="H38" s="27">
        <f t="shared" si="3"/>
        <v>0</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37" ht="15">
      <c r="B39" s="175">
        <f>'1 Enterprises'!AL5</f>
        <v>0</v>
      </c>
      <c r="C39" s="142"/>
      <c r="D39" s="55">
        <f t="shared" si="2"/>
        <v>0</v>
      </c>
      <c r="E39" s="143"/>
      <c r="F39" s="143"/>
      <c r="G39" s="143"/>
      <c r="H39" s="27">
        <f t="shared" si="3"/>
        <v>0</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37" ht="15">
      <c r="B40" s="175">
        <f>'1 Enterprises'!AM5</f>
        <v>0</v>
      </c>
      <c r="C40" s="142"/>
      <c r="D40" s="55">
        <f t="shared" si="2"/>
        <v>0</v>
      </c>
      <c r="E40" s="143"/>
      <c r="F40" s="143"/>
      <c r="G40" s="143"/>
      <c r="H40" s="27">
        <f t="shared" si="3"/>
        <v>0</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37" ht="15">
      <c r="B41" s="175">
        <f>'1 Enterprises'!AN5</f>
        <v>0</v>
      </c>
      <c r="C41" s="142"/>
      <c r="D41" s="55">
        <f t="shared" si="2"/>
        <v>0</v>
      </c>
      <c r="E41" s="143"/>
      <c r="F41" s="143"/>
      <c r="G41" s="143"/>
      <c r="H41" s="27">
        <f t="shared" si="3"/>
        <v>0</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37" ht="15">
      <c r="B42" s="175">
        <f>'1 Enterprises'!AO5</f>
        <v>0</v>
      </c>
      <c r="C42" s="142"/>
      <c r="D42" s="55">
        <f t="shared" si="2"/>
        <v>0</v>
      </c>
      <c r="E42" s="143"/>
      <c r="F42" s="143"/>
      <c r="G42" s="143"/>
      <c r="H42" s="27">
        <f t="shared" si="3"/>
        <v>0</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37" ht="15">
      <c r="B43" s="175">
        <f>'1 Enterprises'!AP5</f>
        <v>0</v>
      </c>
      <c r="C43" s="142"/>
      <c r="D43" s="55">
        <f t="shared" si="2"/>
        <v>0</v>
      </c>
      <c r="E43" s="143"/>
      <c r="F43" s="143"/>
      <c r="G43" s="143"/>
      <c r="H43" s="27">
        <f t="shared" si="3"/>
        <v>0</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c r="B44" s="175">
        <f>'1 Enterprises'!AQ5</f>
        <v>0</v>
      </c>
      <c r="C44" s="142"/>
      <c r="D44" s="55">
        <f t="shared" si="2"/>
        <v>0</v>
      </c>
      <c r="E44" s="143"/>
      <c r="F44" s="143"/>
      <c r="G44" s="143"/>
      <c r="H44" s="27">
        <f t="shared" si="3"/>
        <v>0</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c r="B45" s="175">
        <f>'1 Enterprises'!AR5</f>
        <v>0</v>
      </c>
      <c r="C45" s="142"/>
      <c r="D45" s="55">
        <f t="shared" si="2"/>
        <v>0</v>
      </c>
      <c r="E45" s="143"/>
      <c r="F45" s="143"/>
      <c r="G45" s="143"/>
      <c r="H45" s="27">
        <f t="shared" si="3"/>
        <v>0</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c r="B46" s="175">
        <f>'1 Enterprises'!AS5</f>
        <v>0</v>
      </c>
      <c r="C46" s="142"/>
      <c r="D46" s="55">
        <f t="shared" si="2"/>
        <v>0</v>
      </c>
      <c r="E46" s="143"/>
      <c r="F46" s="143"/>
      <c r="G46" s="143"/>
      <c r="H46" s="27">
        <f t="shared" si="3"/>
        <v>0</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c r="B47" s="175">
        <f>'1 Enterprises'!AT5</f>
        <v>0</v>
      </c>
      <c r="C47" s="142"/>
      <c r="D47" s="55">
        <f t="shared" si="2"/>
        <v>0</v>
      </c>
      <c r="E47" s="143"/>
      <c r="F47" s="143"/>
      <c r="G47" s="143"/>
      <c r="H47" s="27">
        <f t="shared" si="3"/>
        <v>0</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c r="B48" s="175">
        <f>'1 Enterprises'!AU5</f>
        <v>0</v>
      </c>
      <c r="C48" s="142"/>
      <c r="D48" s="55">
        <f t="shared" si="2"/>
        <v>0</v>
      </c>
      <c r="E48" s="143"/>
      <c r="F48" s="143"/>
      <c r="G48" s="143"/>
      <c r="H48" s="27">
        <f t="shared" si="3"/>
        <v>0</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c r="B49" s="175">
        <f>'1 Enterprises'!AV5</f>
        <v>0</v>
      </c>
      <c r="C49" s="142"/>
      <c r="D49" s="55">
        <f t="shared" si="2"/>
        <v>0</v>
      </c>
      <c r="E49" s="143"/>
      <c r="F49" s="143"/>
      <c r="G49" s="143"/>
      <c r="H49" s="27">
        <f t="shared" si="3"/>
        <v>0</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c r="B50" s="175">
        <f>'1 Enterprises'!AW5</f>
        <v>0</v>
      </c>
      <c r="C50" s="142"/>
      <c r="D50" s="55">
        <f t="shared" si="2"/>
        <v>0</v>
      </c>
      <c r="E50" s="143"/>
      <c r="F50" s="143"/>
      <c r="G50" s="143"/>
      <c r="H50" s="27">
        <f t="shared" si="3"/>
        <v>0</v>
      </c>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c r="B51" s="175">
        <f>'1 Enterprises'!AX5</f>
        <v>0</v>
      </c>
      <c r="C51" s="142"/>
      <c r="D51" s="55">
        <f t="shared" si="2"/>
        <v>0</v>
      </c>
      <c r="E51" s="143"/>
      <c r="F51" s="143"/>
      <c r="G51" s="143"/>
      <c r="H51" s="27">
        <f t="shared" si="3"/>
        <v>0</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c r="B52" s="175">
        <f>'1 Enterprises'!AY5</f>
        <v>0</v>
      </c>
      <c r="C52" s="142"/>
      <c r="D52" s="55">
        <f t="shared" si="2"/>
        <v>0</v>
      </c>
      <c r="E52" s="143"/>
      <c r="F52" s="143"/>
      <c r="G52" s="143"/>
      <c r="H52" s="27">
        <f t="shared" si="3"/>
        <v>0</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7" ht="15">
      <c r="B53" s="175">
        <f>'1 Enterprises'!AZ5</f>
        <v>0</v>
      </c>
      <c r="C53" s="142"/>
      <c r="D53" s="55">
        <f t="shared" si="2"/>
        <v>0</v>
      </c>
      <c r="E53" s="143"/>
      <c r="F53" s="143"/>
      <c r="G53" s="143"/>
      <c r="H53" s="27">
        <f t="shared" si="3"/>
        <v>0</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2:37" ht="15">
      <c r="B54" s="175">
        <f>'1 Enterprises'!BA5</f>
        <v>0</v>
      </c>
      <c r="C54" s="142"/>
      <c r="D54" s="55">
        <f t="shared" si="2"/>
        <v>0</v>
      </c>
      <c r="E54" s="143"/>
      <c r="F54" s="143"/>
      <c r="G54" s="143"/>
      <c r="H54" s="27">
        <f t="shared" si="3"/>
        <v>0</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2:37" ht="15">
      <c r="B55" s="175">
        <f>'1 Enterprises'!BB5</f>
        <v>0</v>
      </c>
      <c r="C55" s="142"/>
      <c r="D55" s="55">
        <f t="shared" si="2"/>
        <v>0</v>
      </c>
      <c r="E55" s="143"/>
      <c r="F55" s="143"/>
      <c r="G55" s="143"/>
      <c r="H55" s="27">
        <f t="shared" si="3"/>
        <v>0</v>
      </c>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2:37" ht="15">
      <c r="B56" s="175">
        <f>'1 Enterprises'!BC5</f>
        <v>0</v>
      </c>
      <c r="C56" s="142"/>
      <c r="D56" s="55">
        <f t="shared" si="2"/>
        <v>0</v>
      </c>
      <c r="E56" s="143"/>
      <c r="F56" s="143"/>
      <c r="G56" s="143"/>
      <c r="H56" s="27">
        <f t="shared" si="3"/>
        <v>0</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2:37" ht="15">
      <c r="B57" s="175">
        <f>'1 Enterprises'!BD5</f>
        <v>0</v>
      </c>
      <c r="C57" s="142"/>
      <c r="D57" s="55">
        <f t="shared" si="2"/>
        <v>0</v>
      </c>
      <c r="E57" s="143"/>
      <c r="F57" s="143"/>
      <c r="G57" s="143"/>
      <c r="H57" s="27">
        <f t="shared" si="3"/>
        <v>0</v>
      </c>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2:37" ht="15">
      <c r="B58" s="175">
        <f>'1 Enterprises'!BE5</f>
        <v>0</v>
      </c>
      <c r="C58" s="142"/>
      <c r="D58" s="55">
        <f t="shared" si="2"/>
        <v>0</v>
      </c>
      <c r="E58" s="143"/>
      <c r="F58" s="143"/>
      <c r="G58" s="143"/>
      <c r="H58" s="27">
        <f t="shared" si="3"/>
        <v>0</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2:37" ht="15">
      <c r="B59" s="175">
        <f>'1 Enterprises'!BF5</f>
        <v>0</v>
      </c>
      <c r="C59" s="142"/>
      <c r="D59" s="55">
        <f t="shared" si="2"/>
        <v>0</v>
      </c>
      <c r="E59" s="143"/>
      <c r="F59" s="143"/>
      <c r="G59" s="143"/>
      <c r="H59" s="27">
        <f t="shared" si="3"/>
        <v>0</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2:37" ht="15">
      <c r="B60" s="175">
        <f>'1 Enterprises'!BG5</f>
        <v>0</v>
      </c>
      <c r="C60" s="142"/>
      <c r="D60" s="55">
        <f t="shared" si="2"/>
        <v>0</v>
      </c>
      <c r="E60" s="143"/>
      <c r="F60" s="143"/>
      <c r="G60" s="143"/>
      <c r="H60" s="27">
        <f t="shared" si="3"/>
        <v>0</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2:37" ht="15">
      <c r="B61" s="175">
        <f>'1 Enterprises'!BH5</f>
        <v>0</v>
      </c>
      <c r="C61" s="142"/>
      <c r="D61" s="55">
        <f t="shared" si="2"/>
        <v>0</v>
      </c>
      <c r="E61" s="143"/>
      <c r="F61" s="143"/>
      <c r="G61" s="143"/>
      <c r="H61" s="27">
        <f t="shared" si="3"/>
        <v>0</v>
      </c>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2:37" ht="15">
      <c r="B62" s="175">
        <f>'1 Enterprises'!BI5</f>
        <v>0</v>
      </c>
      <c r="C62" s="142"/>
      <c r="D62" s="55">
        <f t="shared" si="2"/>
        <v>0</v>
      </c>
      <c r="E62" s="143"/>
      <c r="F62" s="143"/>
      <c r="G62" s="143"/>
      <c r="H62" s="27">
        <f t="shared" si="3"/>
        <v>0</v>
      </c>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37" ht="15">
      <c r="B63" s="175">
        <f>'1 Enterprises'!BJ5</f>
        <v>0</v>
      </c>
      <c r="C63" s="142"/>
      <c r="D63" s="55">
        <f t="shared" si="2"/>
        <v>0</v>
      </c>
      <c r="E63" s="143"/>
      <c r="F63" s="143"/>
      <c r="G63" s="143"/>
      <c r="H63" s="27">
        <f t="shared" si="3"/>
        <v>0</v>
      </c>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ht="15">
      <c r="B64" s="175">
        <f>'1 Enterprises'!BK5</f>
        <v>0</v>
      </c>
      <c r="C64" s="142"/>
      <c r="D64" s="55">
        <f t="shared" si="2"/>
        <v>0</v>
      </c>
      <c r="E64" s="143"/>
      <c r="F64" s="143"/>
      <c r="G64" s="143"/>
      <c r="H64" s="27">
        <f t="shared" si="3"/>
        <v>0</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ht="15">
      <c r="B65" s="175">
        <f>'1 Enterprises'!BL5</f>
        <v>0</v>
      </c>
      <c r="C65" s="142"/>
      <c r="D65" s="55">
        <f t="shared" si="2"/>
        <v>0</v>
      </c>
      <c r="E65" s="143"/>
      <c r="F65" s="143"/>
      <c r="G65" s="143"/>
      <c r="H65" s="27">
        <f t="shared" si="3"/>
        <v>0</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2:37" ht="15">
      <c r="B66" s="175">
        <f>'1 Enterprises'!BM5</f>
        <v>0</v>
      </c>
      <c r="C66" s="142"/>
      <c r="D66" s="55">
        <f t="shared" si="2"/>
        <v>0</v>
      </c>
      <c r="E66" s="143"/>
      <c r="F66" s="143"/>
      <c r="G66" s="143"/>
      <c r="H66" s="27">
        <f t="shared" si="3"/>
        <v>0</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row>
    <row r="67" spans="2:37" ht="15">
      <c r="B67" s="175">
        <f>'1 Enterprises'!BN5</f>
        <v>0</v>
      </c>
      <c r="C67" s="142"/>
      <c r="D67" s="55">
        <f t="shared" si="2"/>
        <v>0</v>
      </c>
      <c r="E67" s="143"/>
      <c r="F67" s="143"/>
      <c r="G67" s="143"/>
      <c r="H67" s="27">
        <f t="shared" si="3"/>
        <v>0</v>
      </c>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2:37" ht="15">
      <c r="B68" s="175">
        <f>'1 Enterprises'!BO5</f>
        <v>0</v>
      </c>
      <c r="C68" s="142"/>
      <c r="D68" s="55">
        <f t="shared" si="2"/>
        <v>0</v>
      </c>
      <c r="E68" s="143"/>
      <c r="F68" s="143"/>
      <c r="G68" s="143"/>
      <c r="H68" s="27">
        <f t="shared" si="3"/>
        <v>0</v>
      </c>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2:37" ht="15">
      <c r="B69" s="175">
        <f>'1 Enterprises'!BP5</f>
        <v>0</v>
      </c>
      <c r="C69" s="142"/>
      <c r="D69" s="55">
        <f t="shared" si="2"/>
        <v>0</v>
      </c>
      <c r="E69" s="143"/>
      <c r="F69" s="143"/>
      <c r="G69" s="143"/>
      <c r="H69" s="27">
        <f t="shared" si="3"/>
        <v>0</v>
      </c>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row>
    <row r="70" spans="2:37" ht="15">
      <c r="B70" s="175">
        <f>'1 Enterprises'!BQ5</f>
        <v>0</v>
      </c>
      <c r="C70" s="142"/>
      <c r="D70" s="55">
        <f t="shared" si="2"/>
        <v>0</v>
      </c>
      <c r="E70" s="143"/>
      <c r="F70" s="143"/>
      <c r="G70" s="143"/>
      <c r="H70" s="27">
        <f t="shared" si="3"/>
        <v>0</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2:37" ht="15">
      <c r="B71" s="175">
        <f>'1 Enterprises'!BR5</f>
        <v>0</v>
      </c>
      <c r="C71" s="142"/>
      <c r="D71" s="55">
        <f t="shared" si="2"/>
        <v>0</v>
      </c>
      <c r="E71" s="143"/>
      <c r="F71" s="143"/>
      <c r="G71" s="143"/>
      <c r="H71" s="27">
        <f t="shared" si="3"/>
        <v>0</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2:37" ht="15">
      <c r="B72" s="175">
        <f>'1 Enterprises'!BS5</f>
        <v>0</v>
      </c>
      <c r="C72" s="142"/>
      <c r="D72" s="55">
        <f t="shared" si="2"/>
        <v>0</v>
      </c>
      <c r="E72" s="143"/>
      <c r="F72" s="143"/>
      <c r="G72" s="143"/>
      <c r="H72" s="27">
        <f t="shared" si="3"/>
        <v>0</v>
      </c>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ht="15">
      <c r="B73" s="175">
        <f>'1 Enterprises'!BT5</f>
        <v>0</v>
      </c>
      <c r="C73" s="142"/>
      <c r="D73" s="55">
        <f t="shared" si="2"/>
        <v>0</v>
      </c>
      <c r="E73" s="143"/>
      <c r="F73" s="143"/>
      <c r="G73" s="143"/>
      <c r="H73" s="27">
        <f t="shared" si="3"/>
        <v>0</v>
      </c>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row>
    <row r="74" spans="2:37" ht="15">
      <c r="B74" s="175">
        <f>'1 Enterprises'!BU5</f>
        <v>0</v>
      </c>
      <c r="C74" s="142"/>
      <c r="D74" s="55">
        <f t="shared" si="2"/>
        <v>0</v>
      </c>
      <c r="E74" s="143"/>
      <c r="F74" s="143"/>
      <c r="G74" s="143"/>
      <c r="H74" s="27">
        <f t="shared" si="3"/>
        <v>0</v>
      </c>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row>
    <row r="75" spans="2:37" ht="15">
      <c r="B75" s="175">
        <f>'1 Enterprises'!BV5</f>
        <v>0</v>
      </c>
      <c r="C75" s="142"/>
      <c r="D75" s="55">
        <f t="shared" si="2"/>
        <v>0</v>
      </c>
      <c r="E75" s="143"/>
      <c r="F75" s="143"/>
      <c r="G75" s="143"/>
      <c r="H75" s="27">
        <f t="shared" si="3"/>
        <v>0</v>
      </c>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row>
    <row r="76" spans="2:37" ht="15">
      <c r="B76" s="175">
        <f>'1 Enterprises'!BW5</f>
        <v>0</v>
      </c>
      <c r="C76" s="142"/>
      <c r="D76" s="55">
        <f t="shared" si="2"/>
        <v>0</v>
      </c>
      <c r="E76" s="143"/>
      <c r="F76" s="143"/>
      <c r="G76" s="143"/>
      <c r="H76" s="27">
        <f t="shared" si="3"/>
        <v>0</v>
      </c>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row>
    <row r="77" spans="2:37" ht="15">
      <c r="B77" s="175">
        <f>'1 Enterprises'!BX5</f>
        <v>0</v>
      </c>
      <c r="C77" s="142"/>
      <c r="D77" s="55">
        <f t="shared" si="2"/>
        <v>0</v>
      </c>
      <c r="E77" s="143"/>
      <c r="F77" s="143"/>
      <c r="G77" s="143"/>
      <c r="H77" s="27">
        <f t="shared" si="3"/>
        <v>0</v>
      </c>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row>
    <row r="78" spans="2:37" ht="15">
      <c r="B78" s="175">
        <f>'1 Enterprises'!BY5</f>
        <v>0</v>
      </c>
      <c r="C78" s="142"/>
      <c r="D78" s="55">
        <f t="shared" si="2"/>
        <v>0</v>
      </c>
      <c r="E78" s="143"/>
      <c r="F78" s="143"/>
      <c r="G78" s="143"/>
      <c r="H78" s="27">
        <f t="shared" si="3"/>
        <v>0</v>
      </c>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row>
    <row r="79" spans="2:37" ht="15">
      <c r="B79" s="175">
        <f>'1 Enterprises'!BZ5</f>
        <v>0</v>
      </c>
      <c r="C79" s="142"/>
      <c r="D79" s="55">
        <f t="shared" si="2"/>
        <v>0</v>
      </c>
      <c r="E79" s="143"/>
      <c r="F79" s="143"/>
      <c r="G79" s="143"/>
      <c r="H79" s="27">
        <f t="shared" si="3"/>
        <v>0</v>
      </c>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row>
    <row r="80" spans="2:37" ht="15">
      <c r="B80" s="175">
        <f>'1 Enterprises'!CA5</f>
        <v>0</v>
      </c>
      <c r="C80" s="142"/>
      <c r="D80" s="55">
        <f t="shared" si="2"/>
        <v>0</v>
      </c>
      <c r="E80" s="143"/>
      <c r="F80" s="143"/>
      <c r="G80" s="143"/>
      <c r="H80" s="27">
        <f t="shared" si="3"/>
        <v>0</v>
      </c>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row>
    <row r="81" spans="2:37" ht="15">
      <c r="B81" s="175">
        <f>'1 Enterprises'!CB5</f>
        <v>0</v>
      </c>
      <c r="C81" s="142"/>
      <c r="D81" s="55">
        <f aca="true" t="shared" si="4" ref="D81:D104">IF(AND(E81&gt;0,C81&gt;0),(E81/C81),0)</f>
        <v>0</v>
      </c>
      <c r="E81" s="143"/>
      <c r="F81" s="143"/>
      <c r="G81" s="143"/>
      <c r="H81" s="27">
        <f aca="true" t="shared" si="5" ref="H81:H104">E81-F81+G81</f>
        <v>0</v>
      </c>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row>
    <row r="82" spans="2:37" ht="15">
      <c r="B82" s="175">
        <f>'1 Enterprises'!CC5</f>
        <v>0</v>
      </c>
      <c r="C82" s="142"/>
      <c r="D82" s="55">
        <f t="shared" si="4"/>
        <v>0</v>
      </c>
      <c r="E82" s="143"/>
      <c r="F82" s="143"/>
      <c r="G82" s="143"/>
      <c r="H82" s="27">
        <f t="shared" si="5"/>
        <v>0</v>
      </c>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row>
    <row r="83" spans="2:37" ht="15">
      <c r="B83" s="175">
        <f>'1 Enterprises'!CD5</f>
        <v>0</v>
      </c>
      <c r="C83" s="142"/>
      <c r="D83" s="55">
        <f t="shared" si="4"/>
        <v>0</v>
      </c>
      <c r="E83" s="143"/>
      <c r="F83" s="143"/>
      <c r="G83" s="143"/>
      <c r="H83" s="27">
        <f t="shared" si="5"/>
        <v>0</v>
      </c>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row>
    <row r="84" spans="2:37" ht="15">
      <c r="B84" s="175">
        <f>'1 Enterprises'!CE5</f>
        <v>0</v>
      </c>
      <c r="C84" s="142"/>
      <c r="D84" s="55">
        <f t="shared" si="4"/>
        <v>0</v>
      </c>
      <c r="E84" s="143"/>
      <c r="F84" s="143"/>
      <c r="G84" s="143"/>
      <c r="H84" s="27">
        <f t="shared" si="5"/>
        <v>0</v>
      </c>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row>
    <row r="85" spans="2:37" ht="15">
      <c r="B85" s="175">
        <f>'1 Enterprises'!CF5</f>
        <v>0</v>
      </c>
      <c r="C85" s="142"/>
      <c r="D85" s="55">
        <f t="shared" si="4"/>
        <v>0</v>
      </c>
      <c r="E85" s="143"/>
      <c r="F85" s="143"/>
      <c r="G85" s="143"/>
      <c r="H85" s="27">
        <f t="shared" si="5"/>
        <v>0</v>
      </c>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row>
    <row r="86" spans="2:37" ht="15">
      <c r="B86" s="175">
        <f>'1 Enterprises'!CG5</f>
        <v>0</v>
      </c>
      <c r="C86" s="142"/>
      <c r="D86" s="55">
        <f t="shared" si="4"/>
        <v>0</v>
      </c>
      <c r="E86" s="143"/>
      <c r="F86" s="143"/>
      <c r="G86" s="143"/>
      <c r="H86" s="27">
        <f t="shared" si="5"/>
        <v>0</v>
      </c>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row>
    <row r="87" spans="2:37" ht="15">
      <c r="B87" s="175">
        <f>'1 Enterprises'!CH5</f>
        <v>0</v>
      </c>
      <c r="C87" s="142"/>
      <c r="D87" s="55">
        <f t="shared" si="4"/>
        <v>0</v>
      </c>
      <c r="E87" s="143"/>
      <c r="F87" s="143"/>
      <c r="G87" s="143"/>
      <c r="H87" s="27">
        <f t="shared" si="5"/>
        <v>0</v>
      </c>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row>
    <row r="88" spans="2:37" ht="15">
      <c r="B88" s="175">
        <f>'1 Enterprises'!CI5</f>
        <v>0</v>
      </c>
      <c r="C88" s="142"/>
      <c r="D88" s="55">
        <f t="shared" si="4"/>
        <v>0</v>
      </c>
      <c r="E88" s="143"/>
      <c r="F88" s="143"/>
      <c r="G88" s="143"/>
      <c r="H88" s="27">
        <f t="shared" si="5"/>
        <v>0</v>
      </c>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row>
    <row r="89" spans="2:37" ht="15">
      <c r="B89" s="175">
        <f>'1 Enterprises'!CJ5</f>
        <v>0</v>
      </c>
      <c r="C89" s="142"/>
      <c r="D89" s="55">
        <f t="shared" si="4"/>
        <v>0</v>
      </c>
      <c r="E89" s="143"/>
      <c r="F89" s="143"/>
      <c r="G89" s="143"/>
      <c r="H89" s="27">
        <f t="shared" si="5"/>
        <v>0</v>
      </c>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row>
    <row r="90" spans="2:37" ht="15">
      <c r="B90" s="175">
        <f>'1 Enterprises'!CK5</f>
        <v>0</v>
      </c>
      <c r="C90" s="142"/>
      <c r="D90" s="55">
        <f t="shared" si="4"/>
        <v>0</v>
      </c>
      <c r="E90" s="143"/>
      <c r="F90" s="143"/>
      <c r="G90" s="143"/>
      <c r="H90" s="27">
        <f t="shared" si="5"/>
        <v>0</v>
      </c>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row>
    <row r="91" spans="2:37" ht="15">
      <c r="B91" s="175">
        <f>'1 Enterprises'!CL5</f>
        <v>0</v>
      </c>
      <c r="C91" s="142"/>
      <c r="D91" s="55">
        <f t="shared" si="4"/>
        <v>0</v>
      </c>
      <c r="E91" s="143"/>
      <c r="F91" s="143"/>
      <c r="G91" s="143"/>
      <c r="H91" s="27">
        <f t="shared" si="5"/>
        <v>0</v>
      </c>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row>
    <row r="92" spans="2:37" ht="15">
      <c r="B92" s="175">
        <f>'1 Enterprises'!CM5</f>
        <v>0</v>
      </c>
      <c r="C92" s="142"/>
      <c r="D92" s="55">
        <f t="shared" si="4"/>
        <v>0</v>
      </c>
      <c r="E92" s="143"/>
      <c r="F92" s="143"/>
      <c r="G92" s="143"/>
      <c r="H92" s="27">
        <f t="shared" si="5"/>
        <v>0</v>
      </c>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row>
    <row r="93" spans="2:37" ht="15">
      <c r="B93" s="175">
        <f>'1 Enterprises'!CN5</f>
        <v>0</v>
      </c>
      <c r="C93" s="142"/>
      <c r="D93" s="55">
        <f t="shared" si="4"/>
        <v>0</v>
      </c>
      <c r="E93" s="143"/>
      <c r="F93" s="143"/>
      <c r="G93" s="143"/>
      <c r="H93" s="27">
        <f t="shared" si="5"/>
        <v>0</v>
      </c>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row>
    <row r="94" spans="2:37" ht="15">
      <c r="B94" s="175">
        <f>'1 Enterprises'!CO5</f>
        <v>0</v>
      </c>
      <c r="C94" s="142"/>
      <c r="D94" s="55">
        <f t="shared" si="4"/>
        <v>0</v>
      </c>
      <c r="E94" s="143"/>
      <c r="F94" s="143"/>
      <c r="G94" s="143"/>
      <c r="H94" s="27">
        <f t="shared" si="5"/>
        <v>0</v>
      </c>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row>
    <row r="95" spans="2:37" ht="15">
      <c r="B95" s="175">
        <f>'1 Enterprises'!CP5</f>
        <v>0</v>
      </c>
      <c r="C95" s="142"/>
      <c r="D95" s="55">
        <f t="shared" si="4"/>
        <v>0</v>
      </c>
      <c r="E95" s="143"/>
      <c r="F95" s="143"/>
      <c r="G95" s="143"/>
      <c r="H95" s="27">
        <f t="shared" si="5"/>
        <v>0</v>
      </c>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row>
    <row r="96" spans="2:37" ht="15">
      <c r="B96" s="175">
        <f>'1 Enterprises'!CQ5</f>
        <v>0</v>
      </c>
      <c r="C96" s="142"/>
      <c r="D96" s="55">
        <f t="shared" si="4"/>
        <v>0</v>
      </c>
      <c r="E96" s="143"/>
      <c r="F96" s="143"/>
      <c r="G96" s="143"/>
      <c r="H96" s="27">
        <f t="shared" si="5"/>
        <v>0</v>
      </c>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row>
    <row r="97" spans="2:37" ht="15">
      <c r="B97" s="175">
        <f>'1 Enterprises'!CR5</f>
        <v>0</v>
      </c>
      <c r="C97" s="142"/>
      <c r="D97" s="55">
        <f t="shared" si="4"/>
        <v>0</v>
      </c>
      <c r="E97" s="143"/>
      <c r="F97" s="143"/>
      <c r="G97" s="143"/>
      <c r="H97" s="27">
        <f t="shared" si="5"/>
        <v>0</v>
      </c>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row>
    <row r="98" spans="2:37" ht="15">
      <c r="B98" s="175">
        <f>'1 Enterprises'!CS5</f>
        <v>0</v>
      </c>
      <c r="C98" s="142"/>
      <c r="D98" s="55">
        <f t="shared" si="4"/>
        <v>0</v>
      </c>
      <c r="E98" s="143"/>
      <c r="F98" s="143"/>
      <c r="G98" s="143"/>
      <c r="H98" s="27">
        <f t="shared" si="5"/>
        <v>0</v>
      </c>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row>
    <row r="99" spans="2:37" ht="15">
      <c r="B99" s="175">
        <f>'1 Enterprises'!CT5</f>
        <v>0</v>
      </c>
      <c r="C99" s="142"/>
      <c r="D99" s="55">
        <f t="shared" si="4"/>
        <v>0</v>
      </c>
      <c r="E99" s="143"/>
      <c r="F99" s="143"/>
      <c r="G99" s="143"/>
      <c r="H99" s="27">
        <f t="shared" si="5"/>
        <v>0</v>
      </c>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row>
    <row r="100" spans="2:37" ht="15">
      <c r="B100" s="175">
        <f>'1 Enterprises'!CU5</f>
        <v>0</v>
      </c>
      <c r="C100" s="142"/>
      <c r="D100" s="55">
        <f t="shared" si="4"/>
        <v>0</v>
      </c>
      <c r="E100" s="143"/>
      <c r="F100" s="143"/>
      <c r="G100" s="143"/>
      <c r="H100" s="27">
        <f t="shared" si="5"/>
        <v>0</v>
      </c>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row>
    <row r="101" spans="2:37" ht="15">
      <c r="B101" s="175">
        <f>'1 Enterprises'!CV5</f>
        <v>0</v>
      </c>
      <c r="C101" s="142"/>
      <c r="D101" s="55">
        <f t="shared" si="4"/>
        <v>0</v>
      </c>
      <c r="E101" s="143"/>
      <c r="F101" s="143"/>
      <c r="G101" s="143"/>
      <c r="H101" s="27">
        <f t="shared" si="5"/>
        <v>0</v>
      </c>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row>
    <row r="102" spans="2:37" ht="15">
      <c r="B102" s="175">
        <f>'1 Enterprises'!CW5</f>
        <v>0</v>
      </c>
      <c r="C102" s="142"/>
      <c r="D102" s="55">
        <f t="shared" si="4"/>
        <v>0</v>
      </c>
      <c r="E102" s="143"/>
      <c r="F102" s="143"/>
      <c r="G102" s="143"/>
      <c r="H102" s="27">
        <f t="shared" si="5"/>
        <v>0</v>
      </c>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row>
    <row r="103" spans="2:37" ht="15">
      <c r="B103" s="175">
        <f>'1 Enterprises'!CX5</f>
        <v>0</v>
      </c>
      <c r="C103" s="142"/>
      <c r="D103" s="55">
        <f t="shared" si="4"/>
        <v>0</v>
      </c>
      <c r="E103" s="143"/>
      <c r="F103" s="143"/>
      <c r="G103" s="143"/>
      <c r="H103" s="27">
        <f t="shared" si="5"/>
        <v>0</v>
      </c>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row>
    <row r="104" spans="2:37" ht="15">
      <c r="B104" s="175">
        <f>'1 Enterprises'!CY5</f>
        <v>0</v>
      </c>
      <c r="C104" s="142"/>
      <c r="D104" s="55">
        <f t="shared" si="4"/>
        <v>0</v>
      </c>
      <c r="E104" s="143"/>
      <c r="F104" s="143"/>
      <c r="G104" s="143"/>
      <c r="H104" s="27">
        <f t="shared" si="5"/>
        <v>0</v>
      </c>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row>
    <row r="105" spans="2:8" s="175" customFormat="1" ht="15">
      <c r="B105" s="142" t="s">
        <v>516</v>
      </c>
      <c r="C105" s="16"/>
      <c r="D105" s="55"/>
      <c r="E105" s="143"/>
      <c r="F105" s="143"/>
      <c r="G105" s="143"/>
      <c r="H105" s="27">
        <f>E105-F105+G105</f>
        <v>0</v>
      </c>
    </row>
    <row r="106" spans="2:37" ht="15">
      <c r="B106" s="142" t="s">
        <v>520</v>
      </c>
      <c r="C106" s="16"/>
      <c r="D106" s="55"/>
      <c r="E106" s="143"/>
      <c r="F106" s="143"/>
      <c r="G106" s="143"/>
      <c r="H106" s="27">
        <f>E106-F106+G106</f>
        <v>0</v>
      </c>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row>
    <row r="107" spans="2:37" ht="15.75">
      <c r="B107" s="28" t="s">
        <v>259</v>
      </c>
      <c r="C107" s="16"/>
      <c r="D107" s="18"/>
      <c r="E107" s="193">
        <f>SUM(E5:E106)</f>
        <v>0</v>
      </c>
      <c r="F107" s="193">
        <f>SUM(F5:F106)</f>
        <v>0</v>
      </c>
      <c r="G107" s="193">
        <f>SUM(G5:G106)</f>
        <v>0</v>
      </c>
      <c r="H107" s="193">
        <f>SUM(H5:H106)</f>
        <v>0</v>
      </c>
      <c r="I107" s="198"/>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row>
    <row r="108" spans="2:37" ht="12.75">
      <c r="B108" s="126"/>
      <c r="C108" s="58"/>
      <c r="D108" s="59"/>
      <c r="E108" s="59" t="s">
        <v>293</v>
      </c>
      <c r="F108" s="59" t="s">
        <v>285</v>
      </c>
      <c r="G108" s="56" t="s">
        <v>286</v>
      </c>
      <c r="H108" s="129" t="s">
        <v>287</v>
      </c>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row>
    <row r="109" spans="2:37" ht="13.5">
      <c r="B109" s="13"/>
      <c r="G109" t="s">
        <v>260</v>
      </c>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row>
    <row r="110" spans="2:37" ht="15.75">
      <c r="B110" s="14" t="s">
        <v>525</v>
      </c>
      <c r="D110" s="234">
        <f>E1</f>
        <v>-1</v>
      </c>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row>
    <row r="111" spans="2:37" ht="15.75">
      <c r="B111" s="17" t="s">
        <v>371</v>
      </c>
      <c r="C111" s="18"/>
      <c r="D111" s="18"/>
      <c r="E111" s="16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row>
    <row r="112" spans="2:37" ht="15">
      <c r="B112" s="22" t="s">
        <v>405</v>
      </c>
      <c r="C112" s="19"/>
      <c r="D112" s="143"/>
      <c r="E112" s="123"/>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row>
    <row r="113" spans="2:37" ht="15">
      <c r="B113" s="22" t="s">
        <v>406</v>
      </c>
      <c r="C113" s="18"/>
      <c r="D113" s="143"/>
      <c r="E113" s="123"/>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row>
    <row r="114" spans="2:37" ht="15">
      <c r="B114" s="22" t="s">
        <v>407</v>
      </c>
      <c r="C114" s="18"/>
      <c r="D114" s="143"/>
      <c r="E114" s="123"/>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row>
    <row r="115" spans="2:37" ht="38.25">
      <c r="B115" s="166" t="s">
        <v>584</v>
      </c>
      <c r="C115" s="18"/>
      <c r="D115" s="143"/>
      <c r="E115" s="123"/>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row>
    <row r="116" spans="2:5" ht="15">
      <c r="B116" s="22" t="s">
        <v>408</v>
      </c>
      <c r="C116" s="18"/>
      <c r="D116" s="143"/>
      <c r="E116" s="123"/>
    </row>
    <row r="117" spans="2:5" ht="15">
      <c r="B117" s="22" t="s">
        <v>409</v>
      </c>
      <c r="C117" s="18"/>
      <c r="D117" s="143"/>
      <c r="E117" s="123"/>
    </row>
    <row r="118" spans="2:5" ht="15">
      <c r="B118" s="22" t="s">
        <v>499</v>
      </c>
      <c r="C118" s="18"/>
      <c r="D118" s="143"/>
      <c r="E118" s="123"/>
    </row>
    <row r="119" spans="2:5" ht="15">
      <c r="B119" s="47" t="s">
        <v>501</v>
      </c>
      <c r="C119" s="18"/>
      <c r="D119" s="143"/>
      <c r="E119" s="123"/>
    </row>
    <row r="120" spans="2:5" ht="15">
      <c r="B120" s="22" t="s">
        <v>500</v>
      </c>
      <c r="C120" s="18"/>
      <c r="D120" s="143"/>
      <c r="E120" s="123"/>
    </row>
    <row r="121" spans="2:5" ht="15">
      <c r="B121" s="22" t="s">
        <v>498</v>
      </c>
      <c r="C121" s="18"/>
      <c r="D121" s="143"/>
      <c r="E121" s="123"/>
    </row>
    <row r="122" spans="2:5" ht="15">
      <c r="B122" s="47" t="s">
        <v>410</v>
      </c>
      <c r="C122" s="18"/>
      <c r="D122" s="143"/>
      <c r="E122" s="123"/>
    </row>
    <row r="123" spans="2:5" ht="15">
      <c r="B123" s="142" t="s">
        <v>411</v>
      </c>
      <c r="C123" s="18"/>
      <c r="D123" s="143"/>
      <c r="E123" s="123"/>
    </row>
    <row r="124" spans="2:6" ht="15">
      <c r="B124" s="142" t="s">
        <v>412</v>
      </c>
      <c r="C124" s="18"/>
      <c r="D124" s="143"/>
      <c r="E124" s="218" t="s">
        <v>544</v>
      </c>
      <c r="F124" s="197"/>
    </row>
    <row r="125" spans="2:7" ht="15">
      <c r="B125" s="142" t="s">
        <v>314</v>
      </c>
      <c r="C125" s="18"/>
      <c r="D125" s="143"/>
      <c r="E125" s="123">
        <f>SUM(D112:D125)</f>
        <v>0</v>
      </c>
      <c r="F125" s="194"/>
      <c r="G125" s="25"/>
    </row>
    <row r="126" spans="2:7" ht="12.75">
      <c r="B126" s="123"/>
      <c r="C126" s="123"/>
      <c r="D126" s="123"/>
      <c r="E126" s="123"/>
      <c r="F126" s="194"/>
      <c r="G126" s="25"/>
    </row>
    <row r="127" spans="2:7" ht="15.75">
      <c r="B127" s="17" t="s">
        <v>505</v>
      </c>
      <c r="C127" s="18"/>
      <c r="D127" s="29"/>
      <c r="F127" s="24"/>
      <c r="G127" s="24"/>
    </row>
    <row r="128" spans="2:6" ht="15">
      <c r="B128" s="22" t="s">
        <v>398</v>
      </c>
      <c r="C128" s="18"/>
      <c r="D128" s="143"/>
      <c r="F128" s="197" t="s">
        <v>503</v>
      </c>
    </row>
    <row r="129" spans="2:6" ht="15">
      <c r="B129" s="22" t="s">
        <v>502</v>
      </c>
      <c r="C129" s="18"/>
      <c r="D129" s="143"/>
      <c r="F129" s="194">
        <f>D118+D119+D120+D129</f>
        <v>0</v>
      </c>
    </row>
    <row r="130" spans="2:4" ht="15">
      <c r="B130" s="22" t="s">
        <v>529</v>
      </c>
      <c r="C130" s="18"/>
      <c r="D130" s="143"/>
    </row>
    <row r="131" spans="2:4" ht="15">
      <c r="B131" s="22" t="s">
        <v>530</v>
      </c>
      <c r="C131" s="18"/>
      <c r="D131" s="143"/>
    </row>
    <row r="132" spans="2:4" ht="15">
      <c r="B132" s="22" t="s">
        <v>531</v>
      </c>
      <c r="C132" s="18"/>
      <c r="D132" s="143"/>
    </row>
    <row r="133" spans="2:4" ht="15">
      <c r="B133" s="22" t="s">
        <v>608</v>
      </c>
      <c r="C133" s="18"/>
      <c r="D133" s="143"/>
    </row>
    <row r="134" spans="2:4" ht="15">
      <c r="B134" s="22" t="s">
        <v>532</v>
      </c>
      <c r="C134" s="18"/>
      <c r="D134" s="143"/>
    </row>
    <row r="135" spans="2:4" ht="15">
      <c r="B135" s="163" t="s">
        <v>400</v>
      </c>
      <c r="C135" s="18" t="s">
        <v>545</v>
      </c>
      <c r="D135" s="143"/>
    </row>
    <row r="136" spans="2:4" ht="15">
      <c r="B136" s="142" t="s">
        <v>526</v>
      </c>
      <c r="C136" s="18"/>
      <c r="D136" s="143"/>
    </row>
    <row r="137" spans="2:4" ht="15">
      <c r="B137" s="142" t="s">
        <v>533</v>
      </c>
      <c r="C137" s="18"/>
      <c r="D137" s="143"/>
    </row>
    <row r="138" spans="2:4" ht="15">
      <c r="B138" s="142" t="s">
        <v>534</v>
      </c>
      <c r="C138" s="18"/>
      <c r="D138" s="143"/>
    </row>
    <row r="139" spans="2:4" ht="15">
      <c r="B139" s="142" t="s">
        <v>527</v>
      </c>
      <c r="C139" s="18"/>
      <c r="D139" s="143"/>
    </row>
    <row r="140" spans="2:5" ht="15">
      <c r="B140" s="142" t="s">
        <v>528</v>
      </c>
      <c r="C140" s="18"/>
      <c r="D140" s="143"/>
      <c r="E140" t="s">
        <v>270</v>
      </c>
    </row>
    <row r="141" ht="12.75">
      <c r="E141" s="24">
        <f>SUM(D128:D140)</f>
        <v>0</v>
      </c>
    </row>
    <row r="142" spans="2:4" ht="16.5">
      <c r="B142" s="20" t="s">
        <v>261</v>
      </c>
      <c r="C142" s="18" t="s">
        <v>262</v>
      </c>
      <c r="D142" s="238">
        <f>SUM(D112:D140)</f>
        <v>0</v>
      </c>
    </row>
    <row r="143" spans="2:4" ht="15.75">
      <c r="B143" s="21" t="s">
        <v>414</v>
      </c>
      <c r="C143" s="18"/>
      <c r="D143" s="195">
        <f>H107-D142</f>
        <v>0</v>
      </c>
    </row>
    <row r="144" ht="13.5">
      <c r="B144" s="15"/>
    </row>
    <row r="145" spans="2:6" ht="14.25">
      <c r="B145" s="196" t="s">
        <v>399</v>
      </c>
      <c r="F145" s="168"/>
    </row>
    <row r="146" ht="15">
      <c r="B146" s="16"/>
    </row>
    <row r="151" ht="12.75">
      <c r="C151" s="15"/>
    </row>
    <row r="152" ht="15.75"/>
    <row r="153" ht="15"/>
    <row r="154" ht="12.75"/>
  </sheetData>
  <sheetProtection/>
  <mergeCells count="1">
    <mergeCell ref="B3:B4"/>
  </mergeCells>
  <printOptions/>
  <pageMargins left="0.75" right="0.75" top="1" bottom="1" header="0.5" footer="0.5"/>
  <pageSetup fitToHeight="1" fitToWidth="1" horizontalDpi="600" verticalDpi="600" orientation="portrait" scale="73"/>
  <legacyDrawing r:id="rId2"/>
</worksheet>
</file>

<file path=xl/worksheets/sheet4.xml><?xml version="1.0" encoding="utf-8"?>
<worksheet xmlns="http://schemas.openxmlformats.org/spreadsheetml/2006/main" xmlns:r="http://schemas.openxmlformats.org/officeDocument/2006/relationships">
  <dimension ref="B1:N103"/>
  <sheetViews>
    <sheetView zoomScale="150" zoomScaleNormal="15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8515625" style="23" customWidth="1"/>
    <col min="2" max="2" width="9.140625" style="23" customWidth="1"/>
    <col min="3" max="3" width="14.28125" style="78" bestFit="1" customWidth="1"/>
    <col min="4" max="4" width="17.421875" style="23" customWidth="1"/>
    <col min="5" max="5" width="8.00390625" style="23" customWidth="1"/>
    <col min="6" max="6" width="10.140625" style="23" customWidth="1"/>
    <col min="7" max="7" width="10.7109375" style="23" customWidth="1"/>
    <col min="8" max="8" width="8.00390625" style="23" customWidth="1"/>
    <col min="9" max="9" width="11.7109375" style="23" customWidth="1"/>
    <col min="10" max="10" width="11.28125" style="23" customWidth="1"/>
    <col min="11" max="11" width="12.421875" style="23" customWidth="1"/>
    <col min="12" max="12" width="13.00390625" style="23" customWidth="1"/>
    <col min="13" max="13" width="18.421875" style="23" customWidth="1"/>
    <col min="14" max="14" width="9.8515625" style="23" customWidth="1"/>
    <col min="15" max="15" width="11.421875" style="23" customWidth="1"/>
    <col min="16" max="16384" width="9.140625" style="23" customWidth="1"/>
  </cols>
  <sheetData>
    <row r="1" spans="2:6" ht="18" customHeight="1">
      <c r="B1" s="170" t="s">
        <v>241</v>
      </c>
      <c r="C1" s="170"/>
      <c r="D1" s="170"/>
      <c r="E1" s="170"/>
      <c r="F1" s="170"/>
    </row>
    <row r="2" spans="3:14" ht="76.5">
      <c r="C2" s="88" t="s">
        <v>278</v>
      </c>
      <c r="D2" s="88" t="s">
        <v>360</v>
      </c>
      <c r="E2" s="88" t="s">
        <v>361</v>
      </c>
      <c r="F2" s="88" t="s">
        <v>362</v>
      </c>
      <c r="G2" s="88" t="s">
        <v>363</v>
      </c>
      <c r="H2" s="88" t="s">
        <v>364</v>
      </c>
      <c r="I2" s="88" t="s">
        <v>367</v>
      </c>
      <c r="J2" s="48" t="s">
        <v>366</v>
      </c>
      <c r="K2" s="88" t="s">
        <v>470</v>
      </c>
      <c r="L2" s="88" t="s">
        <v>365</v>
      </c>
      <c r="M2" s="88" t="s">
        <v>469</v>
      </c>
      <c r="N2" s="88" t="s">
        <v>497</v>
      </c>
    </row>
    <row r="3" spans="3:14" ht="12.75">
      <c r="C3" s="88"/>
      <c r="D3" s="88"/>
      <c r="E3" s="88"/>
      <c r="F3" s="88"/>
      <c r="G3" s="88"/>
      <c r="H3" s="88"/>
      <c r="I3" s="88"/>
      <c r="J3" s="124"/>
      <c r="K3" s="88"/>
      <c r="L3" s="88"/>
      <c r="M3" s="88"/>
      <c r="N3" s="88"/>
    </row>
    <row r="4" spans="2:14" ht="24">
      <c r="B4" s="23" t="s">
        <v>444</v>
      </c>
      <c r="C4" s="91">
        <f>'2 Income Statement'!B5</f>
        <v>0</v>
      </c>
      <c r="D4" s="142"/>
      <c r="E4" s="142"/>
      <c r="F4" s="144"/>
      <c r="G4" s="142"/>
      <c r="H4" s="142"/>
      <c r="I4" s="132"/>
      <c r="J4" s="178">
        <f>G4*I4</f>
        <v>0</v>
      </c>
      <c r="K4" s="125">
        <f>E4</f>
        <v>0</v>
      </c>
      <c r="L4" s="153"/>
      <c r="M4" s="153"/>
      <c r="N4" s="94">
        <f>IF(J4&gt;0,((D4*(F4/J4)*L4)/M4),0)</f>
        <v>0</v>
      </c>
    </row>
    <row r="5" spans="2:14" ht="24">
      <c r="B5" s="23" t="s">
        <v>445</v>
      </c>
      <c r="C5" s="96">
        <f>'2 Income Statement'!B6</f>
        <v>0</v>
      </c>
      <c r="D5" s="142"/>
      <c r="E5" s="142"/>
      <c r="F5" s="144"/>
      <c r="G5" s="142"/>
      <c r="H5" s="142"/>
      <c r="I5" s="132"/>
      <c r="J5" s="178">
        <f aca="true" t="shared" si="0" ref="J5:J17">G5*I5</f>
        <v>0</v>
      </c>
      <c r="K5" s="125">
        <f aca="true" t="shared" si="1" ref="K5:K17">E5</f>
        <v>0</v>
      </c>
      <c r="L5" s="153"/>
      <c r="M5" s="153"/>
      <c r="N5" s="94">
        <f aca="true" t="shared" si="2" ref="N5:N17">IF(J5&gt;0,((D5*(F5/J5)*L5)/M5),0)</f>
        <v>0</v>
      </c>
    </row>
    <row r="6" spans="2:14" ht="24">
      <c r="B6" s="23" t="s">
        <v>446</v>
      </c>
      <c r="C6" s="96">
        <f>'2 Income Statement'!B7</f>
        <v>0</v>
      </c>
      <c r="D6" s="142"/>
      <c r="E6" s="142"/>
      <c r="F6" s="144"/>
      <c r="G6" s="142"/>
      <c r="H6" s="142"/>
      <c r="I6" s="132"/>
      <c r="J6" s="178">
        <f t="shared" si="0"/>
        <v>0</v>
      </c>
      <c r="K6" s="125">
        <f t="shared" si="1"/>
        <v>0</v>
      </c>
      <c r="L6" s="153"/>
      <c r="M6" s="153"/>
      <c r="N6" s="94">
        <f t="shared" si="2"/>
        <v>0</v>
      </c>
    </row>
    <row r="7" spans="2:14" ht="24">
      <c r="B7" s="23" t="s">
        <v>447</v>
      </c>
      <c r="C7" s="91">
        <f>'2 Income Statement'!B8</f>
        <v>0</v>
      </c>
      <c r="D7" s="142"/>
      <c r="E7" s="142"/>
      <c r="F7" s="144"/>
      <c r="G7" s="142"/>
      <c r="H7" s="142"/>
      <c r="I7" s="132"/>
      <c r="J7" s="178">
        <f t="shared" si="0"/>
        <v>0</v>
      </c>
      <c r="K7" s="125">
        <f t="shared" si="1"/>
        <v>0</v>
      </c>
      <c r="L7" s="153"/>
      <c r="M7" s="153"/>
      <c r="N7" s="94">
        <f t="shared" si="2"/>
        <v>0</v>
      </c>
    </row>
    <row r="8" spans="2:14" ht="24">
      <c r="B8" s="23" t="s">
        <v>448</v>
      </c>
      <c r="C8" s="96">
        <f>'2 Income Statement'!B9</f>
        <v>0</v>
      </c>
      <c r="D8" s="142"/>
      <c r="E8" s="142"/>
      <c r="F8" s="144"/>
      <c r="G8" s="142"/>
      <c r="H8" s="142"/>
      <c r="I8" s="132"/>
      <c r="J8" s="178">
        <f t="shared" si="0"/>
        <v>0</v>
      </c>
      <c r="K8" s="125">
        <f t="shared" si="1"/>
        <v>0</v>
      </c>
      <c r="L8" s="153"/>
      <c r="M8" s="153"/>
      <c r="N8" s="94">
        <f t="shared" si="2"/>
        <v>0</v>
      </c>
    </row>
    <row r="9" spans="2:14" ht="24">
      <c r="B9" s="23" t="s">
        <v>449</v>
      </c>
      <c r="C9" s="96">
        <f>'2 Income Statement'!B10</f>
        <v>0</v>
      </c>
      <c r="D9" s="142"/>
      <c r="E9" s="142"/>
      <c r="F9" s="144"/>
      <c r="G9" s="142"/>
      <c r="H9" s="142"/>
      <c r="I9" s="132"/>
      <c r="J9" s="178">
        <f t="shared" si="0"/>
        <v>0</v>
      </c>
      <c r="K9" s="125">
        <f t="shared" si="1"/>
        <v>0</v>
      </c>
      <c r="L9" s="153"/>
      <c r="M9" s="153"/>
      <c r="N9" s="94">
        <f t="shared" si="2"/>
        <v>0</v>
      </c>
    </row>
    <row r="10" spans="2:14" ht="24">
      <c r="B10" s="23" t="s">
        <v>450</v>
      </c>
      <c r="C10" s="91">
        <f>'2 Income Statement'!B11</f>
        <v>0</v>
      </c>
      <c r="D10" s="142"/>
      <c r="E10" s="142"/>
      <c r="F10" s="144"/>
      <c r="G10" s="142"/>
      <c r="H10" s="142"/>
      <c r="I10" s="132"/>
      <c r="J10" s="178">
        <f t="shared" si="0"/>
        <v>0</v>
      </c>
      <c r="K10" s="125">
        <f t="shared" si="1"/>
        <v>0</v>
      </c>
      <c r="L10" s="153"/>
      <c r="M10" s="153"/>
      <c r="N10" s="94">
        <f t="shared" si="2"/>
        <v>0</v>
      </c>
    </row>
    <row r="11" spans="2:14" ht="24">
      <c r="B11" s="23" t="s">
        <v>451</v>
      </c>
      <c r="C11" s="96">
        <f>'2 Income Statement'!B12</f>
        <v>0</v>
      </c>
      <c r="D11" s="142"/>
      <c r="E11" s="142"/>
      <c r="F11" s="144"/>
      <c r="G11" s="142"/>
      <c r="H11" s="142"/>
      <c r="I11" s="132"/>
      <c r="J11" s="178">
        <f t="shared" si="0"/>
        <v>0</v>
      </c>
      <c r="K11" s="125">
        <f t="shared" si="1"/>
        <v>0</v>
      </c>
      <c r="L11" s="153"/>
      <c r="M11" s="153"/>
      <c r="N11" s="94">
        <f t="shared" si="2"/>
        <v>0</v>
      </c>
    </row>
    <row r="12" spans="2:14" ht="24">
      <c r="B12" s="23" t="s">
        <v>452</v>
      </c>
      <c r="C12" s="96">
        <f>'2 Income Statement'!B13</f>
        <v>0</v>
      </c>
      <c r="D12" s="142"/>
      <c r="E12" s="142"/>
      <c r="F12" s="144"/>
      <c r="G12" s="142"/>
      <c r="H12" s="142"/>
      <c r="I12" s="132"/>
      <c r="J12" s="178">
        <f t="shared" si="0"/>
        <v>0</v>
      </c>
      <c r="K12" s="125">
        <f t="shared" si="1"/>
        <v>0</v>
      </c>
      <c r="L12" s="153"/>
      <c r="M12" s="153"/>
      <c r="N12" s="94">
        <f t="shared" si="2"/>
        <v>0</v>
      </c>
    </row>
    <row r="13" spans="2:14" ht="12.75">
      <c r="B13" s="23" t="s">
        <v>453</v>
      </c>
      <c r="C13" s="91">
        <f>'2 Income Statement'!B14</f>
        <v>0</v>
      </c>
      <c r="D13" s="142"/>
      <c r="E13" s="142"/>
      <c r="F13" s="144"/>
      <c r="G13" s="142"/>
      <c r="H13" s="142"/>
      <c r="I13" s="132"/>
      <c r="J13" s="178">
        <f t="shared" si="0"/>
        <v>0</v>
      </c>
      <c r="K13" s="125">
        <f t="shared" si="1"/>
        <v>0</v>
      </c>
      <c r="L13" s="153"/>
      <c r="M13" s="153"/>
      <c r="N13" s="94">
        <f t="shared" si="2"/>
        <v>0</v>
      </c>
    </row>
    <row r="14" spans="2:14" ht="12.75">
      <c r="B14" s="23" t="s">
        <v>454</v>
      </c>
      <c r="C14" s="96">
        <f>'2 Income Statement'!B15</f>
        <v>0</v>
      </c>
      <c r="D14" s="142"/>
      <c r="E14" s="142"/>
      <c r="F14" s="144"/>
      <c r="G14" s="142"/>
      <c r="H14" s="142"/>
      <c r="I14" s="132"/>
      <c r="J14" s="178">
        <f t="shared" si="0"/>
        <v>0</v>
      </c>
      <c r="K14" s="125">
        <f t="shared" si="1"/>
        <v>0</v>
      </c>
      <c r="L14" s="153"/>
      <c r="M14" s="153"/>
      <c r="N14" s="94">
        <f t="shared" si="2"/>
        <v>0</v>
      </c>
    </row>
    <row r="15" spans="2:14" ht="12.75">
      <c r="B15" s="23" t="s">
        <v>455</v>
      </c>
      <c r="C15" s="91">
        <f>'2 Income Statement'!B16</f>
        <v>0</v>
      </c>
      <c r="D15" s="142"/>
      <c r="E15" s="142"/>
      <c r="F15" s="144"/>
      <c r="G15" s="142"/>
      <c r="H15" s="142"/>
      <c r="I15" s="132"/>
      <c r="J15" s="178">
        <f t="shared" si="0"/>
        <v>0</v>
      </c>
      <c r="K15" s="125">
        <f t="shared" si="1"/>
        <v>0</v>
      </c>
      <c r="L15" s="153"/>
      <c r="M15" s="153"/>
      <c r="N15" s="94">
        <f t="shared" si="2"/>
        <v>0</v>
      </c>
    </row>
    <row r="16" spans="2:14" ht="24">
      <c r="B16" s="23" t="s">
        <v>456</v>
      </c>
      <c r="C16" s="96">
        <f>'2 Income Statement'!B17</f>
        <v>0</v>
      </c>
      <c r="D16" s="142"/>
      <c r="E16" s="142"/>
      <c r="F16" s="144"/>
      <c r="G16" s="142"/>
      <c r="H16" s="142"/>
      <c r="I16" s="132"/>
      <c r="J16" s="125">
        <f t="shared" si="0"/>
        <v>0</v>
      </c>
      <c r="K16" s="125">
        <f t="shared" si="1"/>
        <v>0</v>
      </c>
      <c r="L16" s="153"/>
      <c r="M16" s="153"/>
      <c r="N16" s="94">
        <f t="shared" si="2"/>
        <v>0</v>
      </c>
    </row>
    <row r="17" spans="2:14" ht="24">
      <c r="B17" s="23" t="s">
        <v>457</v>
      </c>
      <c r="C17" s="164">
        <f>'2 Income Statement'!B18</f>
        <v>0</v>
      </c>
      <c r="D17" s="142"/>
      <c r="E17" s="142"/>
      <c r="F17" s="144"/>
      <c r="G17" s="142"/>
      <c r="H17" s="142"/>
      <c r="I17" s="132"/>
      <c r="J17" s="125">
        <f t="shared" si="0"/>
        <v>0</v>
      </c>
      <c r="K17" s="125">
        <f t="shared" si="1"/>
        <v>0</v>
      </c>
      <c r="L17" s="153"/>
      <c r="M17" s="153"/>
      <c r="N17" s="94">
        <f t="shared" si="2"/>
        <v>0</v>
      </c>
    </row>
    <row r="18" spans="2:14" ht="24">
      <c r="B18" s="23" t="s">
        <v>458</v>
      </c>
      <c r="C18" s="164">
        <f>'2 Income Statement'!B19</f>
        <v>0</v>
      </c>
      <c r="D18" s="142"/>
      <c r="E18" s="142"/>
      <c r="F18" s="144"/>
      <c r="G18" s="142"/>
      <c r="H18" s="142"/>
      <c r="I18" s="132"/>
      <c r="J18" s="125">
        <f aca="true" t="shared" si="3" ref="J18:J28">G18*I18</f>
        <v>0</v>
      </c>
      <c r="K18" s="125">
        <f aca="true" t="shared" si="4" ref="K18:K28">E18</f>
        <v>0</v>
      </c>
      <c r="L18" s="153"/>
      <c r="M18" s="153"/>
      <c r="N18" s="94">
        <f aca="true" t="shared" si="5" ref="N18:N28">IF(J18&gt;0,((D18*(F18/J18)*L18)/M18),0)</f>
        <v>0</v>
      </c>
    </row>
    <row r="19" spans="2:14" ht="24">
      <c r="B19" s="23" t="s">
        <v>459</v>
      </c>
      <c r="C19" s="164">
        <f>'2 Income Statement'!B20</f>
        <v>0</v>
      </c>
      <c r="D19" s="142"/>
      <c r="E19" s="142"/>
      <c r="F19" s="144"/>
      <c r="G19" s="142"/>
      <c r="H19" s="142"/>
      <c r="I19" s="132"/>
      <c r="J19" s="125">
        <f t="shared" si="3"/>
        <v>0</v>
      </c>
      <c r="K19" s="125">
        <f t="shared" si="4"/>
        <v>0</v>
      </c>
      <c r="L19" s="153"/>
      <c r="M19" s="153"/>
      <c r="N19" s="94">
        <f t="shared" si="5"/>
        <v>0</v>
      </c>
    </row>
    <row r="20" spans="2:14" ht="24">
      <c r="B20" s="23" t="s">
        <v>460</v>
      </c>
      <c r="C20" s="164">
        <f>'2 Income Statement'!B21</f>
        <v>0</v>
      </c>
      <c r="D20" s="142"/>
      <c r="E20" s="142"/>
      <c r="F20" s="144"/>
      <c r="G20" s="142"/>
      <c r="H20" s="142"/>
      <c r="I20" s="132"/>
      <c r="J20" s="125">
        <f t="shared" si="3"/>
        <v>0</v>
      </c>
      <c r="K20" s="125">
        <f t="shared" si="4"/>
        <v>0</v>
      </c>
      <c r="L20" s="153"/>
      <c r="M20" s="153"/>
      <c r="N20" s="94">
        <f t="shared" si="5"/>
        <v>0</v>
      </c>
    </row>
    <row r="21" spans="2:14" ht="24">
      <c r="B21" s="23" t="s">
        <v>461</v>
      </c>
      <c r="C21" s="164">
        <f>'2 Income Statement'!B22</f>
        <v>0</v>
      </c>
      <c r="D21" s="142"/>
      <c r="E21" s="142"/>
      <c r="F21" s="144"/>
      <c r="G21" s="142"/>
      <c r="H21" s="142"/>
      <c r="I21" s="132"/>
      <c r="J21" s="125">
        <f t="shared" si="3"/>
        <v>0</v>
      </c>
      <c r="K21" s="125">
        <f t="shared" si="4"/>
        <v>0</v>
      </c>
      <c r="L21" s="153"/>
      <c r="M21" s="153"/>
      <c r="N21" s="94">
        <f t="shared" si="5"/>
        <v>0</v>
      </c>
    </row>
    <row r="22" spans="2:14" ht="24">
      <c r="B22" s="23" t="s">
        <v>462</v>
      </c>
      <c r="C22" s="164">
        <f>'2 Income Statement'!B23</f>
        <v>0</v>
      </c>
      <c r="D22" s="142"/>
      <c r="E22" s="142"/>
      <c r="F22" s="144"/>
      <c r="G22" s="142"/>
      <c r="H22" s="142"/>
      <c r="I22" s="132"/>
      <c r="J22" s="125">
        <f t="shared" si="3"/>
        <v>0</v>
      </c>
      <c r="K22" s="125">
        <f t="shared" si="4"/>
        <v>0</v>
      </c>
      <c r="L22" s="153"/>
      <c r="M22" s="153"/>
      <c r="N22" s="94">
        <f t="shared" si="5"/>
        <v>0</v>
      </c>
    </row>
    <row r="23" spans="2:14" ht="24">
      <c r="B23" s="23" t="s">
        <v>463</v>
      </c>
      <c r="C23" s="164">
        <f>'2 Income Statement'!B24</f>
        <v>0</v>
      </c>
      <c r="D23" s="142"/>
      <c r="E23" s="142"/>
      <c r="F23" s="144"/>
      <c r="G23" s="142"/>
      <c r="H23" s="142"/>
      <c r="I23" s="132"/>
      <c r="J23" s="125">
        <f t="shared" si="3"/>
        <v>0</v>
      </c>
      <c r="K23" s="125">
        <f t="shared" si="4"/>
        <v>0</v>
      </c>
      <c r="L23" s="153"/>
      <c r="M23" s="153"/>
      <c r="N23" s="94">
        <f t="shared" si="5"/>
        <v>0</v>
      </c>
    </row>
    <row r="24" spans="2:14" ht="24">
      <c r="B24" s="23" t="s">
        <v>464</v>
      </c>
      <c r="C24" s="164">
        <f>'2 Income Statement'!B25</f>
        <v>0</v>
      </c>
      <c r="D24" s="142"/>
      <c r="E24" s="142"/>
      <c r="F24" s="144"/>
      <c r="G24" s="142"/>
      <c r="H24" s="142"/>
      <c r="I24" s="132"/>
      <c r="J24" s="125">
        <f t="shared" si="3"/>
        <v>0</v>
      </c>
      <c r="K24" s="125">
        <f t="shared" si="4"/>
        <v>0</v>
      </c>
      <c r="L24" s="153"/>
      <c r="M24" s="153"/>
      <c r="N24" s="94">
        <f t="shared" si="5"/>
        <v>0</v>
      </c>
    </row>
    <row r="25" spans="2:14" ht="12.75">
      <c r="B25" s="23" t="s">
        <v>465</v>
      </c>
      <c r="C25" s="164">
        <f>'2 Income Statement'!B26</f>
        <v>0</v>
      </c>
      <c r="D25" s="142"/>
      <c r="E25" s="142"/>
      <c r="F25" s="144"/>
      <c r="G25" s="142"/>
      <c r="H25" s="142"/>
      <c r="I25" s="132"/>
      <c r="J25" s="125">
        <f t="shared" si="3"/>
        <v>0</v>
      </c>
      <c r="K25" s="125">
        <f t="shared" si="4"/>
        <v>0</v>
      </c>
      <c r="L25" s="153"/>
      <c r="M25" s="153"/>
      <c r="N25" s="94">
        <f t="shared" si="5"/>
        <v>0</v>
      </c>
    </row>
    <row r="26" spans="2:14" ht="12.75">
      <c r="B26" s="23" t="s">
        <v>466</v>
      </c>
      <c r="C26" s="164">
        <f>'2 Income Statement'!B27</f>
        <v>0</v>
      </c>
      <c r="D26" s="142"/>
      <c r="E26" s="142"/>
      <c r="F26" s="144"/>
      <c r="G26" s="142"/>
      <c r="H26" s="142"/>
      <c r="I26" s="132"/>
      <c r="J26" s="125">
        <f t="shared" si="3"/>
        <v>0</v>
      </c>
      <c r="K26" s="125">
        <f t="shared" si="4"/>
        <v>0</v>
      </c>
      <c r="L26" s="153"/>
      <c r="M26" s="153"/>
      <c r="N26" s="94">
        <f t="shared" si="5"/>
        <v>0</v>
      </c>
    </row>
    <row r="27" spans="2:14" ht="12.75">
      <c r="B27" s="23" t="s">
        <v>467</v>
      </c>
      <c r="C27" s="164">
        <f>'2 Income Statement'!B28</f>
        <v>0</v>
      </c>
      <c r="D27" s="142"/>
      <c r="E27" s="142"/>
      <c r="F27" s="144"/>
      <c r="G27" s="142"/>
      <c r="H27" s="142"/>
      <c r="I27" s="132"/>
      <c r="J27" s="125">
        <f t="shared" si="3"/>
        <v>0</v>
      </c>
      <c r="K27" s="125">
        <f t="shared" si="4"/>
        <v>0</v>
      </c>
      <c r="L27" s="153"/>
      <c r="M27" s="153"/>
      <c r="N27" s="94">
        <f t="shared" si="5"/>
        <v>0</v>
      </c>
    </row>
    <row r="28" spans="2:14" ht="12.75">
      <c r="B28" s="23" t="s">
        <v>468</v>
      </c>
      <c r="C28" s="164">
        <f>'2 Income Statement'!B29</f>
        <v>0</v>
      </c>
      <c r="D28" s="142"/>
      <c r="E28" s="142"/>
      <c r="F28" s="144"/>
      <c r="G28" s="142"/>
      <c r="H28" s="142"/>
      <c r="I28" s="132"/>
      <c r="J28" s="125">
        <f t="shared" si="3"/>
        <v>0</v>
      </c>
      <c r="K28" s="125">
        <f t="shared" si="4"/>
        <v>0</v>
      </c>
      <c r="L28" s="153"/>
      <c r="M28" s="153"/>
      <c r="N28" s="94">
        <f t="shared" si="5"/>
        <v>0</v>
      </c>
    </row>
    <row r="29" spans="2:14" ht="12.75">
      <c r="B29" s="23" t="s">
        <v>107</v>
      </c>
      <c r="C29" s="164">
        <f>'2 Income Statement'!B30</f>
        <v>0</v>
      </c>
      <c r="D29" s="142"/>
      <c r="E29" s="142"/>
      <c r="F29" s="144"/>
      <c r="G29" s="142"/>
      <c r="H29" s="142"/>
      <c r="I29" s="132"/>
      <c r="J29" s="125">
        <f aca="true" t="shared" si="6" ref="J29:J92">G29*I29</f>
        <v>0</v>
      </c>
      <c r="K29" s="125">
        <f aca="true" t="shared" si="7" ref="K29:K92">E29</f>
        <v>0</v>
      </c>
      <c r="L29" s="153"/>
      <c r="M29" s="153"/>
      <c r="N29" s="94">
        <f aca="true" t="shared" si="8" ref="N29:N92">IF(J29&gt;0,((D29*(F29/J29)*L29)/M29),0)</f>
        <v>0</v>
      </c>
    </row>
    <row r="30" spans="2:14" ht="12.75">
      <c r="B30" s="23" t="s">
        <v>108</v>
      </c>
      <c r="C30" s="164">
        <f>'2 Income Statement'!B31</f>
        <v>0</v>
      </c>
      <c r="D30" s="142"/>
      <c r="E30" s="142"/>
      <c r="F30" s="144"/>
      <c r="G30" s="142"/>
      <c r="H30" s="142"/>
      <c r="I30" s="132"/>
      <c r="J30" s="125">
        <f t="shared" si="6"/>
        <v>0</v>
      </c>
      <c r="K30" s="125">
        <f t="shared" si="7"/>
        <v>0</v>
      </c>
      <c r="L30" s="153"/>
      <c r="M30" s="153"/>
      <c r="N30" s="94">
        <f t="shared" si="8"/>
        <v>0</v>
      </c>
    </row>
    <row r="31" spans="2:14" ht="12.75">
      <c r="B31" s="23" t="s">
        <v>109</v>
      </c>
      <c r="C31" s="164">
        <f>'2 Income Statement'!B32</f>
        <v>0</v>
      </c>
      <c r="D31" s="142"/>
      <c r="E31" s="142"/>
      <c r="F31" s="144"/>
      <c r="G31" s="142"/>
      <c r="H31" s="142"/>
      <c r="I31" s="132"/>
      <c r="J31" s="125">
        <f t="shared" si="6"/>
        <v>0</v>
      </c>
      <c r="K31" s="125">
        <f t="shared" si="7"/>
        <v>0</v>
      </c>
      <c r="L31" s="153"/>
      <c r="M31" s="153"/>
      <c r="N31" s="94">
        <f t="shared" si="8"/>
        <v>0</v>
      </c>
    </row>
    <row r="32" spans="2:14" ht="12.75">
      <c r="B32" s="23" t="s">
        <v>110</v>
      </c>
      <c r="C32" s="164">
        <f>'2 Income Statement'!B33</f>
        <v>0</v>
      </c>
      <c r="D32" s="142"/>
      <c r="E32" s="142"/>
      <c r="F32" s="144"/>
      <c r="G32" s="142"/>
      <c r="H32" s="142"/>
      <c r="I32" s="132"/>
      <c r="J32" s="125">
        <f t="shared" si="6"/>
        <v>0</v>
      </c>
      <c r="K32" s="125">
        <f t="shared" si="7"/>
        <v>0</v>
      </c>
      <c r="L32" s="153"/>
      <c r="M32" s="153"/>
      <c r="N32" s="94">
        <f t="shared" si="8"/>
        <v>0</v>
      </c>
    </row>
    <row r="33" spans="2:14" ht="12.75">
      <c r="B33" s="23" t="s">
        <v>111</v>
      </c>
      <c r="C33" s="164">
        <f>'2 Income Statement'!B34</f>
        <v>0</v>
      </c>
      <c r="D33" s="142"/>
      <c r="E33" s="142"/>
      <c r="F33" s="144"/>
      <c r="G33" s="142"/>
      <c r="H33" s="142"/>
      <c r="I33" s="132"/>
      <c r="J33" s="125">
        <f t="shared" si="6"/>
        <v>0</v>
      </c>
      <c r="K33" s="125">
        <f t="shared" si="7"/>
        <v>0</v>
      </c>
      <c r="L33" s="153"/>
      <c r="M33" s="153"/>
      <c r="N33" s="94">
        <f t="shared" si="8"/>
        <v>0</v>
      </c>
    </row>
    <row r="34" spans="2:14" ht="12.75">
      <c r="B34" s="23" t="s">
        <v>112</v>
      </c>
      <c r="C34" s="164">
        <f>'2 Income Statement'!B35</f>
        <v>0</v>
      </c>
      <c r="D34" s="142"/>
      <c r="E34" s="142"/>
      <c r="F34" s="144"/>
      <c r="G34" s="142"/>
      <c r="H34" s="142"/>
      <c r="I34" s="132"/>
      <c r="J34" s="125">
        <f t="shared" si="6"/>
        <v>0</v>
      </c>
      <c r="K34" s="125">
        <f t="shared" si="7"/>
        <v>0</v>
      </c>
      <c r="L34" s="153"/>
      <c r="M34" s="153"/>
      <c r="N34" s="94">
        <f t="shared" si="8"/>
        <v>0</v>
      </c>
    </row>
    <row r="35" spans="2:14" ht="12.75">
      <c r="B35" s="23" t="s">
        <v>113</v>
      </c>
      <c r="C35" s="164">
        <f>'2 Income Statement'!B36</f>
        <v>0</v>
      </c>
      <c r="D35" s="142"/>
      <c r="E35" s="142"/>
      <c r="F35" s="144"/>
      <c r="G35" s="142"/>
      <c r="H35" s="142"/>
      <c r="I35" s="132"/>
      <c r="J35" s="125">
        <f t="shared" si="6"/>
        <v>0</v>
      </c>
      <c r="K35" s="125">
        <f t="shared" si="7"/>
        <v>0</v>
      </c>
      <c r="L35" s="153"/>
      <c r="M35" s="153"/>
      <c r="N35" s="94">
        <f t="shared" si="8"/>
        <v>0</v>
      </c>
    </row>
    <row r="36" spans="2:14" ht="12.75">
      <c r="B36" s="23" t="s">
        <v>114</v>
      </c>
      <c r="C36" s="164">
        <f>'2 Income Statement'!B37</f>
        <v>0</v>
      </c>
      <c r="D36" s="142"/>
      <c r="E36" s="142"/>
      <c r="F36" s="144"/>
      <c r="G36" s="142"/>
      <c r="H36" s="142"/>
      <c r="I36" s="132"/>
      <c r="J36" s="125">
        <f t="shared" si="6"/>
        <v>0</v>
      </c>
      <c r="K36" s="125">
        <f t="shared" si="7"/>
        <v>0</v>
      </c>
      <c r="L36" s="153"/>
      <c r="M36" s="153"/>
      <c r="N36" s="94">
        <f t="shared" si="8"/>
        <v>0</v>
      </c>
    </row>
    <row r="37" spans="2:14" ht="12.75">
      <c r="B37" s="23" t="s">
        <v>115</v>
      </c>
      <c r="C37" s="164">
        <f>'2 Income Statement'!B38</f>
        <v>0</v>
      </c>
      <c r="D37" s="142"/>
      <c r="E37" s="142"/>
      <c r="F37" s="144"/>
      <c r="G37" s="142"/>
      <c r="H37" s="142"/>
      <c r="I37" s="132"/>
      <c r="J37" s="125">
        <f t="shared" si="6"/>
        <v>0</v>
      </c>
      <c r="K37" s="125">
        <f t="shared" si="7"/>
        <v>0</v>
      </c>
      <c r="L37" s="153"/>
      <c r="M37" s="153"/>
      <c r="N37" s="94">
        <f t="shared" si="8"/>
        <v>0</v>
      </c>
    </row>
    <row r="38" spans="2:14" ht="12.75">
      <c r="B38" s="23" t="s">
        <v>116</v>
      </c>
      <c r="C38" s="164">
        <f>'2 Income Statement'!B39</f>
        <v>0</v>
      </c>
      <c r="D38" s="142"/>
      <c r="E38" s="142"/>
      <c r="F38" s="144"/>
      <c r="G38" s="142"/>
      <c r="H38" s="142"/>
      <c r="I38" s="132"/>
      <c r="J38" s="125">
        <f t="shared" si="6"/>
        <v>0</v>
      </c>
      <c r="K38" s="125">
        <f t="shared" si="7"/>
        <v>0</v>
      </c>
      <c r="L38" s="153"/>
      <c r="M38" s="153"/>
      <c r="N38" s="94">
        <f t="shared" si="8"/>
        <v>0</v>
      </c>
    </row>
    <row r="39" spans="2:14" ht="12.75">
      <c r="B39" s="23" t="s">
        <v>117</v>
      </c>
      <c r="C39" s="164">
        <f>'2 Income Statement'!B40</f>
        <v>0</v>
      </c>
      <c r="D39" s="142"/>
      <c r="E39" s="142"/>
      <c r="F39" s="144"/>
      <c r="G39" s="142"/>
      <c r="H39" s="142"/>
      <c r="I39" s="132"/>
      <c r="J39" s="125">
        <f t="shared" si="6"/>
        <v>0</v>
      </c>
      <c r="K39" s="125">
        <f t="shared" si="7"/>
        <v>0</v>
      </c>
      <c r="L39" s="153"/>
      <c r="M39" s="153"/>
      <c r="N39" s="94">
        <f t="shared" si="8"/>
        <v>0</v>
      </c>
    </row>
    <row r="40" spans="2:14" ht="12.75">
      <c r="B40" s="23" t="s">
        <v>118</v>
      </c>
      <c r="C40" s="164">
        <f>'2 Income Statement'!B41</f>
        <v>0</v>
      </c>
      <c r="D40" s="142"/>
      <c r="E40" s="142"/>
      <c r="F40" s="144"/>
      <c r="G40" s="142"/>
      <c r="H40" s="142"/>
      <c r="I40" s="132"/>
      <c r="J40" s="125">
        <f t="shared" si="6"/>
        <v>0</v>
      </c>
      <c r="K40" s="125">
        <f t="shared" si="7"/>
        <v>0</v>
      </c>
      <c r="L40" s="153"/>
      <c r="M40" s="153"/>
      <c r="N40" s="94">
        <f t="shared" si="8"/>
        <v>0</v>
      </c>
    </row>
    <row r="41" spans="2:14" ht="12.75">
      <c r="B41" s="23" t="s">
        <v>119</v>
      </c>
      <c r="C41" s="164">
        <f>'2 Income Statement'!B42</f>
        <v>0</v>
      </c>
      <c r="D41" s="142"/>
      <c r="E41" s="142"/>
      <c r="F41" s="144"/>
      <c r="G41" s="142"/>
      <c r="H41" s="142"/>
      <c r="I41" s="132"/>
      <c r="J41" s="125">
        <f t="shared" si="6"/>
        <v>0</v>
      </c>
      <c r="K41" s="125">
        <f t="shared" si="7"/>
        <v>0</v>
      </c>
      <c r="L41" s="153"/>
      <c r="M41" s="153"/>
      <c r="N41" s="94">
        <f t="shared" si="8"/>
        <v>0</v>
      </c>
    </row>
    <row r="42" spans="2:14" ht="12.75">
      <c r="B42" s="23" t="s">
        <v>120</v>
      </c>
      <c r="C42" s="164">
        <f>'2 Income Statement'!B43</f>
        <v>0</v>
      </c>
      <c r="D42" s="142"/>
      <c r="E42" s="142"/>
      <c r="F42" s="144"/>
      <c r="G42" s="142"/>
      <c r="H42" s="142"/>
      <c r="I42" s="132"/>
      <c r="J42" s="125">
        <f t="shared" si="6"/>
        <v>0</v>
      </c>
      <c r="K42" s="125">
        <f t="shared" si="7"/>
        <v>0</v>
      </c>
      <c r="L42" s="153"/>
      <c r="M42" s="153"/>
      <c r="N42" s="94">
        <f t="shared" si="8"/>
        <v>0</v>
      </c>
    </row>
    <row r="43" spans="2:14" ht="12.75">
      <c r="B43" s="23" t="s">
        <v>121</v>
      </c>
      <c r="C43" s="164">
        <f>'2 Income Statement'!B44</f>
        <v>0</v>
      </c>
      <c r="D43" s="142"/>
      <c r="E43" s="142"/>
      <c r="F43" s="144"/>
      <c r="G43" s="142"/>
      <c r="H43" s="142"/>
      <c r="I43" s="132"/>
      <c r="J43" s="125">
        <f t="shared" si="6"/>
        <v>0</v>
      </c>
      <c r="K43" s="125">
        <f t="shared" si="7"/>
        <v>0</v>
      </c>
      <c r="L43" s="153"/>
      <c r="M43" s="153"/>
      <c r="N43" s="94">
        <f t="shared" si="8"/>
        <v>0</v>
      </c>
    </row>
    <row r="44" spans="2:14" ht="12.75">
      <c r="B44" s="23" t="s">
        <v>122</v>
      </c>
      <c r="C44" s="164">
        <f>'2 Income Statement'!B45</f>
        <v>0</v>
      </c>
      <c r="D44" s="142"/>
      <c r="E44" s="142"/>
      <c r="F44" s="144"/>
      <c r="G44" s="142"/>
      <c r="H44" s="142"/>
      <c r="I44" s="132"/>
      <c r="J44" s="125">
        <f t="shared" si="6"/>
        <v>0</v>
      </c>
      <c r="K44" s="125">
        <f t="shared" si="7"/>
        <v>0</v>
      </c>
      <c r="L44" s="153"/>
      <c r="M44" s="153"/>
      <c r="N44" s="94">
        <f t="shared" si="8"/>
        <v>0</v>
      </c>
    </row>
    <row r="45" spans="2:14" ht="12.75">
      <c r="B45" s="23" t="s">
        <v>123</v>
      </c>
      <c r="C45" s="164">
        <f>'2 Income Statement'!B46</f>
        <v>0</v>
      </c>
      <c r="D45" s="142"/>
      <c r="E45" s="142"/>
      <c r="F45" s="144"/>
      <c r="G45" s="142"/>
      <c r="H45" s="142"/>
      <c r="I45" s="132"/>
      <c r="J45" s="125">
        <f t="shared" si="6"/>
        <v>0</v>
      </c>
      <c r="K45" s="125">
        <f t="shared" si="7"/>
        <v>0</v>
      </c>
      <c r="L45" s="153"/>
      <c r="M45" s="153"/>
      <c r="N45" s="94">
        <f t="shared" si="8"/>
        <v>0</v>
      </c>
    </row>
    <row r="46" spans="2:14" ht="12.75">
      <c r="B46" s="23" t="s">
        <v>124</v>
      </c>
      <c r="C46" s="164">
        <f>'2 Income Statement'!B47</f>
        <v>0</v>
      </c>
      <c r="D46" s="142"/>
      <c r="E46" s="142"/>
      <c r="F46" s="144"/>
      <c r="G46" s="142"/>
      <c r="H46" s="142"/>
      <c r="I46" s="132"/>
      <c r="J46" s="125">
        <f t="shared" si="6"/>
        <v>0</v>
      </c>
      <c r="K46" s="125">
        <f t="shared" si="7"/>
        <v>0</v>
      </c>
      <c r="L46" s="153"/>
      <c r="M46" s="153"/>
      <c r="N46" s="94">
        <f t="shared" si="8"/>
        <v>0</v>
      </c>
    </row>
    <row r="47" spans="2:14" ht="12.75">
      <c r="B47" s="23" t="s">
        <v>125</v>
      </c>
      <c r="C47" s="164">
        <f>'2 Income Statement'!B48</f>
        <v>0</v>
      </c>
      <c r="D47" s="142"/>
      <c r="E47" s="142"/>
      <c r="F47" s="144"/>
      <c r="G47" s="142"/>
      <c r="H47" s="142"/>
      <c r="I47" s="132"/>
      <c r="J47" s="125">
        <f t="shared" si="6"/>
        <v>0</v>
      </c>
      <c r="K47" s="125">
        <f t="shared" si="7"/>
        <v>0</v>
      </c>
      <c r="L47" s="153"/>
      <c r="M47" s="153"/>
      <c r="N47" s="94">
        <f t="shared" si="8"/>
        <v>0</v>
      </c>
    </row>
    <row r="48" spans="2:14" ht="12.75">
      <c r="B48" s="23" t="s">
        <v>126</v>
      </c>
      <c r="C48" s="164">
        <f>'2 Income Statement'!B49</f>
        <v>0</v>
      </c>
      <c r="D48" s="142"/>
      <c r="E48" s="142"/>
      <c r="F48" s="144"/>
      <c r="G48" s="142"/>
      <c r="H48" s="142"/>
      <c r="I48" s="132"/>
      <c r="J48" s="125">
        <f t="shared" si="6"/>
        <v>0</v>
      </c>
      <c r="K48" s="125">
        <f t="shared" si="7"/>
        <v>0</v>
      </c>
      <c r="L48" s="153"/>
      <c r="M48" s="153"/>
      <c r="N48" s="94">
        <f t="shared" si="8"/>
        <v>0</v>
      </c>
    </row>
    <row r="49" spans="2:14" ht="12.75">
      <c r="B49" s="23" t="s">
        <v>127</v>
      </c>
      <c r="C49" s="164">
        <f>'2 Income Statement'!B50</f>
        <v>0</v>
      </c>
      <c r="D49" s="142"/>
      <c r="E49" s="142"/>
      <c r="F49" s="144"/>
      <c r="G49" s="142"/>
      <c r="H49" s="142"/>
      <c r="I49" s="132"/>
      <c r="J49" s="125">
        <f t="shared" si="6"/>
        <v>0</v>
      </c>
      <c r="K49" s="125">
        <f t="shared" si="7"/>
        <v>0</v>
      </c>
      <c r="L49" s="153"/>
      <c r="M49" s="153"/>
      <c r="N49" s="94">
        <f t="shared" si="8"/>
        <v>0</v>
      </c>
    </row>
    <row r="50" spans="2:14" ht="12.75">
      <c r="B50" s="23" t="s">
        <v>128</v>
      </c>
      <c r="C50" s="164">
        <f>'2 Income Statement'!B51</f>
        <v>0</v>
      </c>
      <c r="D50" s="142"/>
      <c r="E50" s="142"/>
      <c r="F50" s="144"/>
      <c r="G50" s="142"/>
      <c r="H50" s="142"/>
      <c r="I50" s="132"/>
      <c r="J50" s="125">
        <f t="shared" si="6"/>
        <v>0</v>
      </c>
      <c r="K50" s="125">
        <f t="shared" si="7"/>
        <v>0</v>
      </c>
      <c r="L50" s="153"/>
      <c r="M50" s="153"/>
      <c r="N50" s="94">
        <f t="shared" si="8"/>
        <v>0</v>
      </c>
    </row>
    <row r="51" spans="2:14" ht="12.75">
      <c r="B51" s="23" t="s">
        <v>129</v>
      </c>
      <c r="C51" s="164">
        <f>'2 Income Statement'!B52</f>
        <v>0</v>
      </c>
      <c r="D51" s="142"/>
      <c r="E51" s="142"/>
      <c r="F51" s="144"/>
      <c r="G51" s="142"/>
      <c r="H51" s="142"/>
      <c r="I51" s="132"/>
      <c r="J51" s="125">
        <f t="shared" si="6"/>
        <v>0</v>
      </c>
      <c r="K51" s="125">
        <f t="shared" si="7"/>
        <v>0</v>
      </c>
      <c r="L51" s="153"/>
      <c r="M51" s="153"/>
      <c r="N51" s="94">
        <f t="shared" si="8"/>
        <v>0</v>
      </c>
    </row>
    <row r="52" spans="2:14" ht="12.75">
      <c r="B52" s="23" t="s">
        <v>130</v>
      </c>
      <c r="C52" s="164">
        <f>'2 Income Statement'!B53</f>
        <v>0</v>
      </c>
      <c r="D52" s="142"/>
      <c r="E52" s="142"/>
      <c r="F52" s="144"/>
      <c r="G52" s="142"/>
      <c r="H52" s="142"/>
      <c r="I52" s="132"/>
      <c r="J52" s="125">
        <f t="shared" si="6"/>
        <v>0</v>
      </c>
      <c r="K52" s="125">
        <f t="shared" si="7"/>
        <v>0</v>
      </c>
      <c r="L52" s="153"/>
      <c r="M52" s="153"/>
      <c r="N52" s="94">
        <f t="shared" si="8"/>
        <v>0</v>
      </c>
    </row>
    <row r="53" spans="2:14" ht="12.75">
      <c r="B53" s="23" t="s">
        <v>131</v>
      </c>
      <c r="C53" s="164">
        <f>'2 Income Statement'!B54</f>
        <v>0</v>
      </c>
      <c r="D53" s="142"/>
      <c r="E53" s="142"/>
      <c r="F53" s="144"/>
      <c r="G53" s="142"/>
      <c r="H53" s="142"/>
      <c r="I53" s="132"/>
      <c r="J53" s="125">
        <f t="shared" si="6"/>
        <v>0</v>
      </c>
      <c r="K53" s="125">
        <f t="shared" si="7"/>
        <v>0</v>
      </c>
      <c r="L53" s="153"/>
      <c r="M53" s="153"/>
      <c r="N53" s="94">
        <f t="shared" si="8"/>
        <v>0</v>
      </c>
    </row>
    <row r="54" spans="2:14" ht="12.75">
      <c r="B54" s="23" t="s">
        <v>132</v>
      </c>
      <c r="C54" s="164">
        <f>'2 Income Statement'!B55</f>
        <v>0</v>
      </c>
      <c r="D54" s="142"/>
      <c r="E54" s="142"/>
      <c r="F54" s="144"/>
      <c r="G54" s="142"/>
      <c r="H54" s="142"/>
      <c r="I54" s="132"/>
      <c r="J54" s="125">
        <f t="shared" si="6"/>
        <v>0</v>
      </c>
      <c r="K54" s="125">
        <f t="shared" si="7"/>
        <v>0</v>
      </c>
      <c r="L54" s="153"/>
      <c r="M54" s="153"/>
      <c r="N54" s="94">
        <f t="shared" si="8"/>
        <v>0</v>
      </c>
    </row>
    <row r="55" spans="2:14" ht="12.75">
      <c r="B55" s="23" t="s">
        <v>133</v>
      </c>
      <c r="C55" s="164">
        <f>'2 Income Statement'!B56</f>
        <v>0</v>
      </c>
      <c r="D55" s="142"/>
      <c r="E55" s="142"/>
      <c r="F55" s="144"/>
      <c r="G55" s="142"/>
      <c r="H55" s="142"/>
      <c r="I55" s="132"/>
      <c r="J55" s="125">
        <f t="shared" si="6"/>
        <v>0</v>
      </c>
      <c r="K55" s="125">
        <f t="shared" si="7"/>
        <v>0</v>
      </c>
      <c r="L55" s="153"/>
      <c r="M55" s="153"/>
      <c r="N55" s="94">
        <f t="shared" si="8"/>
        <v>0</v>
      </c>
    </row>
    <row r="56" spans="2:14" ht="12.75">
      <c r="B56" s="23" t="s">
        <v>134</v>
      </c>
      <c r="C56" s="164">
        <f>'2 Income Statement'!B57</f>
        <v>0</v>
      </c>
      <c r="D56" s="142"/>
      <c r="E56" s="142"/>
      <c r="F56" s="144"/>
      <c r="G56" s="142"/>
      <c r="H56" s="142"/>
      <c r="I56" s="132"/>
      <c r="J56" s="125">
        <f t="shared" si="6"/>
        <v>0</v>
      </c>
      <c r="K56" s="125">
        <f t="shared" si="7"/>
        <v>0</v>
      </c>
      <c r="L56" s="153"/>
      <c r="M56" s="153"/>
      <c r="N56" s="94">
        <f t="shared" si="8"/>
        <v>0</v>
      </c>
    </row>
    <row r="57" spans="2:14" ht="12.75">
      <c r="B57" s="23" t="s">
        <v>135</v>
      </c>
      <c r="C57" s="164">
        <f>'2 Income Statement'!B58</f>
        <v>0</v>
      </c>
      <c r="D57" s="142"/>
      <c r="E57" s="142"/>
      <c r="F57" s="144"/>
      <c r="G57" s="142"/>
      <c r="H57" s="142"/>
      <c r="I57" s="132"/>
      <c r="J57" s="125">
        <f t="shared" si="6"/>
        <v>0</v>
      </c>
      <c r="K57" s="125">
        <f t="shared" si="7"/>
        <v>0</v>
      </c>
      <c r="L57" s="153"/>
      <c r="M57" s="153"/>
      <c r="N57" s="94">
        <f t="shared" si="8"/>
        <v>0</v>
      </c>
    </row>
    <row r="58" spans="2:14" ht="12.75">
      <c r="B58" s="23" t="s">
        <v>136</v>
      </c>
      <c r="C58" s="164">
        <f>'2 Income Statement'!B59</f>
        <v>0</v>
      </c>
      <c r="D58" s="142"/>
      <c r="E58" s="142"/>
      <c r="F58" s="144"/>
      <c r="G58" s="142"/>
      <c r="H58" s="142"/>
      <c r="I58" s="132"/>
      <c r="J58" s="125">
        <f t="shared" si="6"/>
        <v>0</v>
      </c>
      <c r="K58" s="125">
        <f t="shared" si="7"/>
        <v>0</v>
      </c>
      <c r="L58" s="153"/>
      <c r="M58" s="153"/>
      <c r="N58" s="94">
        <f t="shared" si="8"/>
        <v>0</v>
      </c>
    </row>
    <row r="59" spans="2:14" ht="12.75">
      <c r="B59" s="23" t="s">
        <v>137</v>
      </c>
      <c r="C59" s="164">
        <f>'2 Income Statement'!B60</f>
        <v>0</v>
      </c>
      <c r="D59" s="142"/>
      <c r="E59" s="142"/>
      <c r="F59" s="144"/>
      <c r="G59" s="142"/>
      <c r="H59" s="142"/>
      <c r="I59" s="132"/>
      <c r="J59" s="125">
        <f t="shared" si="6"/>
        <v>0</v>
      </c>
      <c r="K59" s="125">
        <f t="shared" si="7"/>
        <v>0</v>
      </c>
      <c r="L59" s="153"/>
      <c r="M59" s="153"/>
      <c r="N59" s="94">
        <f t="shared" si="8"/>
        <v>0</v>
      </c>
    </row>
    <row r="60" spans="2:14" ht="12.75">
      <c r="B60" s="23" t="s">
        <v>138</v>
      </c>
      <c r="C60" s="164">
        <f>'2 Income Statement'!B61</f>
        <v>0</v>
      </c>
      <c r="D60" s="142"/>
      <c r="E60" s="142"/>
      <c r="F60" s="144"/>
      <c r="G60" s="142"/>
      <c r="H60" s="142"/>
      <c r="I60" s="132"/>
      <c r="J60" s="125">
        <f t="shared" si="6"/>
        <v>0</v>
      </c>
      <c r="K60" s="125">
        <f t="shared" si="7"/>
        <v>0</v>
      </c>
      <c r="L60" s="153"/>
      <c r="M60" s="153"/>
      <c r="N60" s="94">
        <f t="shared" si="8"/>
        <v>0</v>
      </c>
    </row>
    <row r="61" spans="2:14" ht="12.75">
      <c r="B61" s="23" t="s">
        <v>139</v>
      </c>
      <c r="C61" s="164">
        <f>'2 Income Statement'!B62</f>
        <v>0</v>
      </c>
      <c r="D61" s="142"/>
      <c r="E61" s="142"/>
      <c r="F61" s="144"/>
      <c r="G61" s="142"/>
      <c r="H61" s="142"/>
      <c r="I61" s="132"/>
      <c r="J61" s="125">
        <f t="shared" si="6"/>
        <v>0</v>
      </c>
      <c r="K61" s="125">
        <f t="shared" si="7"/>
        <v>0</v>
      </c>
      <c r="L61" s="153"/>
      <c r="M61" s="153"/>
      <c r="N61" s="94">
        <f t="shared" si="8"/>
        <v>0</v>
      </c>
    </row>
    <row r="62" spans="2:14" ht="12.75">
      <c r="B62" s="23" t="s">
        <v>140</v>
      </c>
      <c r="C62" s="164">
        <f>'2 Income Statement'!B63</f>
        <v>0</v>
      </c>
      <c r="D62" s="142"/>
      <c r="E62" s="142"/>
      <c r="F62" s="144"/>
      <c r="G62" s="142"/>
      <c r="H62" s="142"/>
      <c r="I62" s="132"/>
      <c r="J62" s="125">
        <f t="shared" si="6"/>
        <v>0</v>
      </c>
      <c r="K62" s="125">
        <f t="shared" si="7"/>
        <v>0</v>
      </c>
      <c r="L62" s="153"/>
      <c r="M62" s="153"/>
      <c r="N62" s="94">
        <f t="shared" si="8"/>
        <v>0</v>
      </c>
    </row>
    <row r="63" spans="2:14" ht="12.75">
      <c r="B63" s="23" t="s">
        <v>141</v>
      </c>
      <c r="C63" s="164">
        <f>'2 Income Statement'!B64</f>
        <v>0</v>
      </c>
      <c r="D63" s="142"/>
      <c r="E63" s="142"/>
      <c r="F63" s="144"/>
      <c r="G63" s="142"/>
      <c r="H63" s="142"/>
      <c r="I63" s="132"/>
      <c r="J63" s="125">
        <f t="shared" si="6"/>
        <v>0</v>
      </c>
      <c r="K63" s="125">
        <f t="shared" si="7"/>
        <v>0</v>
      </c>
      <c r="L63" s="153"/>
      <c r="M63" s="153"/>
      <c r="N63" s="94">
        <f t="shared" si="8"/>
        <v>0</v>
      </c>
    </row>
    <row r="64" spans="2:14" ht="12.75">
      <c r="B64" s="23" t="s">
        <v>142</v>
      </c>
      <c r="C64" s="164">
        <f>'2 Income Statement'!B65</f>
        <v>0</v>
      </c>
      <c r="D64" s="142"/>
      <c r="E64" s="142"/>
      <c r="F64" s="144"/>
      <c r="G64" s="142"/>
      <c r="H64" s="142"/>
      <c r="I64" s="132"/>
      <c r="J64" s="125">
        <f t="shared" si="6"/>
        <v>0</v>
      </c>
      <c r="K64" s="125">
        <f t="shared" si="7"/>
        <v>0</v>
      </c>
      <c r="L64" s="153"/>
      <c r="M64" s="153"/>
      <c r="N64" s="94">
        <f t="shared" si="8"/>
        <v>0</v>
      </c>
    </row>
    <row r="65" spans="2:14" ht="12.75">
      <c r="B65" s="23" t="s">
        <v>143</v>
      </c>
      <c r="C65" s="164">
        <f>'2 Income Statement'!B66</f>
        <v>0</v>
      </c>
      <c r="D65" s="142"/>
      <c r="E65" s="142"/>
      <c r="F65" s="144"/>
      <c r="G65" s="142"/>
      <c r="H65" s="142"/>
      <c r="I65" s="132"/>
      <c r="J65" s="125">
        <f t="shared" si="6"/>
        <v>0</v>
      </c>
      <c r="K65" s="125">
        <f t="shared" si="7"/>
        <v>0</v>
      </c>
      <c r="L65" s="153"/>
      <c r="M65" s="153"/>
      <c r="N65" s="94">
        <f t="shared" si="8"/>
        <v>0</v>
      </c>
    </row>
    <row r="66" spans="2:14" ht="12.75">
      <c r="B66" s="23" t="s">
        <v>144</v>
      </c>
      <c r="C66" s="164">
        <f>'2 Income Statement'!B67</f>
        <v>0</v>
      </c>
      <c r="D66" s="142"/>
      <c r="E66" s="142"/>
      <c r="F66" s="144"/>
      <c r="G66" s="142"/>
      <c r="H66" s="142"/>
      <c r="I66" s="132"/>
      <c r="J66" s="125">
        <f t="shared" si="6"/>
        <v>0</v>
      </c>
      <c r="K66" s="125">
        <f t="shared" si="7"/>
        <v>0</v>
      </c>
      <c r="L66" s="153"/>
      <c r="M66" s="153"/>
      <c r="N66" s="94">
        <f t="shared" si="8"/>
        <v>0</v>
      </c>
    </row>
    <row r="67" spans="2:14" ht="12.75">
      <c r="B67" s="23" t="s">
        <v>145</v>
      </c>
      <c r="C67" s="164">
        <f>'2 Income Statement'!B68</f>
        <v>0</v>
      </c>
      <c r="D67" s="142"/>
      <c r="E67" s="142"/>
      <c r="F67" s="144"/>
      <c r="G67" s="142"/>
      <c r="H67" s="142"/>
      <c r="I67" s="132"/>
      <c r="J67" s="125">
        <f t="shared" si="6"/>
        <v>0</v>
      </c>
      <c r="K67" s="125">
        <f t="shared" si="7"/>
        <v>0</v>
      </c>
      <c r="L67" s="153"/>
      <c r="M67" s="153"/>
      <c r="N67" s="94">
        <f t="shared" si="8"/>
        <v>0</v>
      </c>
    </row>
    <row r="68" spans="2:14" ht="12.75">
      <c r="B68" s="23" t="s">
        <v>146</v>
      </c>
      <c r="C68" s="164">
        <f>'2 Income Statement'!B69</f>
        <v>0</v>
      </c>
      <c r="D68" s="142"/>
      <c r="E68" s="142"/>
      <c r="F68" s="144"/>
      <c r="G68" s="142"/>
      <c r="H68" s="142"/>
      <c r="I68" s="132"/>
      <c r="J68" s="125">
        <f t="shared" si="6"/>
        <v>0</v>
      </c>
      <c r="K68" s="125">
        <f t="shared" si="7"/>
        <v>0</v>
      </c>
      <c r="L68" s="153"/>
      <c r="M68" s="153"/>
      <c r="N68" s="94">
        <f t="shared" si="8"/>
        <v>0</v>
      </c>
    </row>
    <row r="69" spans="2:14" ht="12.75">
      <c r="B69" s="23" t="s">
        <v>147</v>
      </c>
      <c r="C69" s="164">
        <f>'2 Income Statement'!B70</f>
        <v>0</v>
      </c>
      <c r="D69" s="142"/>
      <c r="E69" s="142"/>
      <c r="F69" s="144"/>
      <c r="G69" s="142"/>
      <c r="H69" s="142"/>
      <c r="I69" s="132"/>
      <c r="J69" s="125">
        <f t="shared" si="6"/>
        <v>0</v>
      </c>
      <c r="K69" s="125">
        <f t="shared" si="7"/>
        <v>0</v>
      </c>
      <c r="L69" s="153"/>
      <c r="M69" s="153"/>
      <c r="N69" s="94">
        <f t="shared" si="8"/>
        <v>0</v>
      </c>
    </row>
    <row r="70" spans="2:14" ht="12.75">
      <c r="B70" s="23" t="s">
        <v>148</v>
      </c>
      <c r="C70" s="164">
        <f>'2 Income Statement'!B71</f>
        <v>0</v>
      </c>
      <c r="D70" s="142"/>
      <c r="E70" s="142"/>
      <c r="F70" s="144"/>
      <c r="G70" s="142"/>
      <c r="H70" s="142"/>
      <c r="I70" s="132"/>
      <c r="J70" s="125">
        <f t="shared" si="6"/>
        <v>0</v>
      </c>
      <c r="K70" s="125">
        <f t="shared" si="7"/>
        <v>0</v>
      </c>
      <c r="L70" s="153"/>
      <c r="M70" s="153"/>
      <c r="N70" s="94">
        <f t="shared" si="8"/>
        <v>0</v>
      </c>
    </row>
    <row r="71" spans="2:14" ht="12.75">
      <c r="B71" s="23" t="s">
        <v>149</v>
      </c>
      <c r="C71" s="164">
        <f>'2 Income Statement'!B72</f>
        <v>0</v>
      </c>
      <c r="D71" s="142"/>
      <c r="E71" s="142"/>
      <c r="F71" s="144"/>
      <c r="G71" s="142"/>
      <c r="H71" s="142"/>
      <c r="I71" s="132"/>
      <c r="J71" s="125">
        <f t="shared" si="6"/>
        <v>0</v>
      </c>
      <c r="K71" s="125">
        <f t="shared" si="7"/>
        <v>0</v>
      </c>
      <c r="L71" s="153"/>
      <c r="M71" s="153"/>
      <c r="N71" s="94">
        <f t="shared" si="8"/>
        <v>0</v>
      </c>
    </row>
    <row r="72" spans="2:14" ht="12.75">
      <c r="B72" s="23" t="s">
        <v>150</v>
      </c>
      <c r="C72" s="164">
        <f>'2 Income Statement'!B73</f>
        <v>0</v>
      </c>
      <c r="D72" s="142"/>
      <c r="E72" s="142"/>
      <c r="F72" s="144"/>
      <c r="G72" s="142"/>
      <c r="H72" s="142"/>
      <c r="I72" s="132"/>
      <c r="J72" s="125">
        <f t="shared" si="6"/>
        <v>0</v>
      </c>
      <c r="K72" s="125">
        <f t="shared" si="7"/>
        <v>0</v>
      </c>
      <c r="L72" s="153"/>
      <c r="M72" s="153"/>
      <c r="N72" s="94">
        <f t="shared" si="8"/>
        <v>0</v>
      </c>
    </row>
    <row r="73" spans="2:14" ht="12.75">
      <c r="B73" s="23" t="s">
        <v>151</v>
      </c>
      <c r="C73" s="164">
        <f>'2 Income Statement'!B74</f>
        <v>0</v>
      </c>
      <c r="D73" s="142"/>
      <c r="E73" s="142"/>
      <c r="F73" s="144"/>
      <c r="G73" s="142"/>
      <c r="H73" s="142"/>
      <c r="I73" s="132"/>
      <c r="J73" s="125">
        <f t="shared" si="6"/>
        <v>0</v>
      </c>
      <c r="K73" s="125">
        <f t="shared" si="7"/>
        <v>0</v>
      </c>
      <c r="L73" s="153"/>
      <c r="M73" s="153"/>
      <c r="N73" s="94">
        <f t="shared" si="8"/>
        <v>0</v>
      </c>
    </row>
    <row r="74" spans="2:14" ht="12.75">
      <c r="B74" s="23" t="s">
        <v>152</v>
      </c>
      <c r="C74" s="164">
        <f>'2 Income Statement'!B75</f>
        <v>0</v>
      </c>
      <c r="D74" s="142"/>
      <c r="E74" s="142"/>
      <c r="F74" s="144"/>
      <c r="G74" s="142"/>
      <c r="H74" s="142"/>
      <c r="I74" s="132"/>
      <c r="J74" s="125">
        <f t="shared" si="6"/>
        <v>0</v>
      </c>
      <c r="K74" s="125">
        <f t="shared" si="7"/>
        <v>0</v>
      </c>
      <c r="L74" s="153"/>
      <c r="M74" s="153"/>
      <c r="N74" s="94">
        <f t="shared" si="8"/>
        <v>0</v>
      </c>
    </row>
    <row r="75" spans="2:14" ht="12.75">
      <c r="B75" s="23" t="s">
        <v>153</v>
      </c>
      <c r="C75" s="164">
        <f>'2 Income Statement'!B76</f>
        <v>0</v>
      </c>
      <c r="D75" s="142"/>
      <c r="E75" s="142"/>
      <c r="F75" s="144"/>
      <c r="G75" s="142"/>
      <c r="H75" s="142"/>
      <c r="I75" s="132"/>
      <c r="J75" s="125">
        <f t="shared" si="6"/>
        <v>0</v>
      </c>
      <c r="K75" s="125">
        <f t="shared" si="7"/>
        <v>0</v>
      </c>
      <c r="L75" s="153"/>
      <c r="M75" s="153"/>
      <c r="N75" s="94">
        <f t="shared" si="8"/>
        <v>0</v>
      </c>
    </row>
    <row r="76" spans="2:14" ht="12.75">
      <c r="B76" s="23" t="s">
        <v>154</v>
      </c>
      <c r="C76" s="164">
        <f>'2 Income Statement'!B77</f>
        <v>0</v>
      </c>
      <c r="D76" s="142"/>
      <c r="E76" s="142"/>
      <c r="F76" s="144"/>
      <c r="G76" s="142"/>
      <c r="H76" s="142"/>
      <c r="I76" s="132"/>
      <c r="J76" s="125">
        <f t="shared" si="6"/>
        <v>0</v>
      </c>
      <c r="K76" s="125">
        <f t="shared" si="7"/>
        <v>0</v>
      </c>
      <c r="L76" s="153"/>
      <c r="M76" s="153"/>
      <c r="N76" s="94">
        <f t="shared" si="8"/>
        <v>0</v>
      </c>
    </row>
    <row r="77" spans="2:14" ht="12.75">
      <c r="B77" s="23" t="s">
        <v>155</v>
      </c>
      <c r="C77" s="164">
        <f>'2 Income Statement'!B78</f>
        <v>0</v>
      </c>
      <c r="D77" s="142"/>
      <c r="E77" s="142"/>
      <c r="F77" s="144"/>
      <c r="G77" s="142"/>
      <c r="H77" s="142"/>
      <c r="I77" s="132"/>
      <c r="J77" s="125">
        <f t="shared" si="6"/>
        <v>0</v>
      </c>
      <c r="K77" s="125">
        <f t="shared" si="7"/>
        <v>0</v>
      </c>
      <c r="L77" s="153"/>
      <c r="M77" s="153"/>
      <c r="N77" s="94">
        <f t="shared" si="8"/>
        <v>0</v>
      </c>
    </row>
    <row r="78" spans="2:14" ht="12.75">
      <c r="B78" s="23" t="s">
        <v>156</v>
      </c>
      <c r="C78" s="164">
        <f>'2 Income Statement'!B79</f>
        <v>0</v>
      </c>
      <c r="D78" s="142"/>
      <c r="E78" s="142"/>
      <c r="F78" s="144"/>
      <c r="G78" s="142"/>
      <c r="H78" s="142"/>
      <c r="I78" s="132"/>
      <c r="J78" s="125">
        <f t="shared" si="6"/>
        <v>0</v>
      </c>
      <c r="K78" s="125">
        <f t="shared" si="7"/>
        <v>0</v>
      </c>
      <c r="L78" s="153"/>
      <c r="M78" s="153"/>
      <c r="N78" s="94">
        <f t="shared" si="8"/>
        <v>0</v>
      </c>
    </row>
    <row r="79" spans="2:14" ht="12.75">
      <c r="B79" s="23" t="s">
        <v>157</v>
      </c>
      <c r="C79" s="164">
        <f>'2 Income Statement'!B80</f>
        <v>0</v>
      </c>
      <c r="D79" s="142"/>
      <c r="E79" s="142"/>
      <c r="F79" s="144"/>
      <c r="G79" s="142"/>
      <c r="H79" s="142"/>
      <c r="I79" s="132"/>
      <c r="J79" s="125">
        <f t="shared" si="6"/>
        <v>0</v>
      </c>
      <c r="K79" s="125">
        <f t="shared" si="7"/>
        <v>0</v>
      </c>
      <c r="L79" s="153"/>
      <c r="M79" s="153"/>
      <c r="N79" s="94">
        <f t="shared" si="8"/>
        <v>0</v>
      </c>
    </row>
    <row r="80" spans="2:14" ht="12.75">
      <c r="B80" s="23" t="s">
        <v>2</v>
      </c>
      <c r="C80" s="164">
        <f>'2 Income Statement'!B81</f>
        <v>0</v>
      </c>
      <c r="D80" s="142"/>
      <c r="E80" s="142"/>
      <c r="F80" s="144"/>
      <c r="G80" s="142"/>
      <c r="H80" s="142"/>
      <c r="I80" s="132"/>
      <c r="J80" s="125">
        <f t="shared" si="6"/>
        <v>0</v>
      </c>
      <c r="K80" s="125">
        <f t="shared" si="7"/>
        <v>0</v>
      </c>
      <c r="L80" s="153"/>
      <c r="M80" s="153"/>
      <c r="N80" s="94">
        <f t="shared" si="8"/>
        <v>0</v>
      </c>
    </row>
    <row r="81" spans="2:14" ht="12.75">
      <c r="B81" s="23" t="s">
        <v>3</v>
      </c>
      <c r="C81" s="164">
        <f>'2 Income Statement'!B82</f>
        <v>0</v>
      </c>
      <c r="D81" s="142"/>
      <c r="E81" s="142"/>
      <c r="F81" s="144"/>
      <c r="G81" s="142"/>
      <c r="H81" s="142"/>
      <c r="I81" s="132"/>
      <c r="J81" s="125">
        <f t="shared" si="6"/>
        <v>0</v>
      </c>
      <c r="K81" s="125">
        <f t="shared" si="7"/>
        <v>0</v>
      </c>
      <c r="L81" s="153"/>
      <c r="M81" s="153"/>
      <c r="N81" s="94">
        <f t="shared" si="8"/>
        <v>0</v>
      </c>
    </row>
    <row r="82" spans="2:14" ht="12.75">
      <c r="B82" s="23" t="s">
        <v>4</v>
      </c>
      <c r="C82" s="164">
        <f>'2 Income Statement'!B83</f>
        <v>0</v>
      </c>
      <c r="D82" s="142"/>
      <c r="E82" s="142"/>
      <c r="F82" s="144"/>
      <c r="G82" s="142"/>
      <c r="H82" s="142"/>
      <c r="I82" s="132"/>
      <c r="J82" s="125">
        <f t="shared" si="6"/>
        <v>0</v>
      </c>
      <c r="K82" s="125">
        <f t="shared" si="7"/>
        <v>0</v>
      </c>
      <c r="L82" s="153"/>
      <c r="M82" s="153"/>
      <c r="N82" s="94">
        <f t="shared" si="8"/>
        <v>0</v>
      </c>
    </row>
    <row r="83" spans="2:14" ht="12.75">
      <c r="B83" s="23" t="s">
        <v>5</v>
      </c>
      <c r="C83" s="164">
        <f>'2 Income Statement'!B84</f>
        <v>0</v>
      </c>
      <c r="D83" s="142"/>
      <c r="E83" s="142"/>
      <c r="F83" s="144"/>
      <c r="G83" s="142"/>
      <c r="H83" s="142"/>
      <c r="I83" s="132"/>
      <c r="J83" s="125">
        <f t="shared" si="6"/>
        <v>0</v>
      </c>
      <c r="K83" s="125">
        <f t="shared" si="7"/>
        <v>0</v>
      </c>
      <c r="L83" s="153"/>
      <c r="M83" s="153"/>
      <c r="N83" s="94">
        <f t="shared" si="8"/>
        <v>0</v>
      </c>
    </row>
    <row r="84" spans="2:14" ht="12.75">
      <c r="B84" s="23" t="s">
        <v>6</v>
      </c>
      <c r="C84" s="164">
        <f>'2 Income Statement'!B85</f>
        <v>0</v>
      </c>
      <c r="D84" s="142"/>
      <c r="E84" s="142"/>
      <c r="F84" s="144"/>
      <c r="G84" s="142"/>
      <c r="H84" s="142"/>
      <c r="I84" s="132"/>
      <c r="J84" s="125">
        <f t="shared" si="6"/>
        <v>0</v>
      </c>
      <c r="K84" s="125">
        <f t="shared" si="7"/>
        <v>0</v>
      </c>
      <c r="L84" s="153"/>
      <c r="M84" s="153"/>
      <c r="N84" s="94">
        <f t="shared" si="8"/>
        <v>0</v>
      </c>
    </row>
    <row r="85" spans="2:14" ht="12.75">
      <c r="B85" s="23" t="s">
        <v>7</v>
      </c>
      <c r="C85" s="164">
        <f>'2 Income Statement'!B86</f>
        <v>0</v>
      </c>
      <c r="D85" s="142"/>
      <c r="E85" s="142"/>
      <c r="F85" s="144"/>
      <c r="G85" s="142"/>
      <c r="H85" s="142"/>
      <c r="I85" s="132"/>
      <c r="J85" s="125">
        <f t="shared" si="6"/>
        <v>0</v>
      </c>
      <c r="K85" s="125">
        <f t="shared" si="7"/>
        <v>0</v>
      </c>
      <c r="L85" s="153"/>
      <c r="M85" s="153"/>
      <c r="N85" s="94">
        <f t="shared" si="8"/>
        <v>0</v>
      </c>
    </row>
    <row r="86" spans="2:14" ht="12.75">
      <c r="B86" s="23" t="s">
        <v>8</v>
      </c>
      <c r="C86" s="164">
        <f>'2 Income Statement'!B87</f>
        <v>0</v>
      </c>
      <c r="D86" s="142"/>
      <c r="E86" s="142"/>
      <c r="F86" s="144"/>
      <c r="G86" s="142"/>
      <c r="H86" s="142"/>
      <c r="I86" s="132"/>
      <c r="J86" s="125">
        <f t="shared" si="6"/>
        <v>0</v>
      </c>
      <c r="K86" s="125">
        <f t="shared" si="7"/>
        <v>0</v>
      </c>
      <c r="L86" s="153"/>
      <c r="M86" s="153"/>
      <c r="N86" s="94">
        <f t="shared" si="8"/>
        <v>0</v>
      </c>
    </row>
    <row r="87" spans="2:14" ht="12.75">
      <c r="B87" s="23" t="s">
        <v>9</v>
      </c>
      <c r="C87" s="164">
        <f>'2 Income Statement'!B88</f>
        <v>0</v>
      </c>
      <c r="D87" s="142"/>
      <c r="E87" s="142"/>
      <c r="F87" s="144"/>
      <c r="G87" s="142"/>
      <c r="H87" s="142"/>
      <c r="I87" s="132"/>
      <c r="J87" s="125">
        <f t="shared" si="6"/>
        <v>0</v>
      </c>
      <c r="K87" s="125">
        <f t="shared" si="7"/>
        <v>0</v>
      </c>
      <c r="L87" s="153"/>
      <c r="M87" s="153"/>
      <c r="N87" s="94">
        <f t="shared" si="8"/>
        <v>0</v>
      </c>
    </row>
    <row r="88" spans="2:14" ht="12.75">
      <c r="B88" s="23" t="s">
        <v>10</v>
      </c>
      <c r="C88" s="164">
        <f>'2 Income Statement'!B89</f>
        <v>0</v>
      </c>
      <c r="D88" s="142"/>
      <c r="E88" s="142"/>
      <c r="F88" s="144"/>
      <c r="G88" s="142"/>
      <c r="H88" s="142"/>
      <c r="I88" s="132"/>
      <c r="J88" s="125">
        <f t="shared" si="6"/>
        <v>0</v>
      </c>
      <c r="K88" s="125">
        <f t="shared" si="7"/>
        <v>0</v>
      </c>
      <c r="L88" s="153"/>
      <c r="M88" s="153"/>
      <c r="N88" s="94">
        <f t="shared" si="8"/>
        <v>0</v>
      </c>
    </row>
    <row r="89" spans="2:14" ht="12.75">
      <c r="B89" s="23" t="s">
        <v>11</v>
      </c>
      <c r="C89" s="164">
        <f>'2 Income Statement'!B90</f>
        <v>0</v>
      </c>
      <c r="D89" s="142"/>
      <c r="E89" s="142"/>
      <c r="F89" s="144"/>
      <c r="G89" s="142"/>
      <c r="H89" s="142"/>
      <c r="I89" s="132"/>
      <c r="J89" s="125">
        <f t="shared" si="6"/>
        <v>0</v>
      </c>
      <c r="K89" s="125">
        <f t="shared" si="7"/>
        <v>0</v>
      </c>
      <c r="L89" s="153"/>
      <c r="M89" s="153"/>
      <c r="N89" s="94">
        <f t="shared" si="8"/>
        <v>0</v>
      </c>
    </row>
    <row r="90" spans="2:14" ht="12.75">
      <c r="B90" s="23" t="s">
        <v>12</v>
      </c>
      <c r="C90" s="164">
        <f>'2 Income Statement'!B91</f>
        <v>0</v>
      </c>
      <c r="D90" s="142"/>
      <c r="E90" s="142"/>
      <c r="F90" s="144"/>
      <c r="G90" s="142"/>
      <c r="H90" s="142"/>
      <c r="I90" s="132"/>
      <c r="J90" s="125">
        <f t="shared" si="6"/>
        <v>0</v>
      </c>
      <c r="K90" s="125">
        <f t="shared" si="7"/>
        <v>0</v>
      </c>
      <c r="L90" s="153"/>
      <c r="M90" s="153"/>
      <c r="N90" s="94">
        <f t="shared" si="8"/>
        <v>0</v>
      </c>
    </row>
    <row r="91" spans="2:14" ht="12.75">
      <c r="B91" s="23" t="s">
        <v>13</v>
      </c>
      <c r="C91" s="164">
        <f>'2 Income Statement'!B92</f>
        <v>0</v>
      </c>
      <c r="D91" s="142"/>
      <c r="E91" s="142"/>
      <c r="F91" s="144"/>
      <c r="G91" s="142"/>
      <c r="H91" s="142"/>
      <c r="I91" s="132"/>
      <c r="J91" s="125">
        <f t="shared" si="6"/>
        <v>0</v>
      </c>
      <c r="K91" s="125">
        <f t="shared" si="7"/>
        <v>0</v>
      </c>
      <c r="L91" s="153"/>
      <c r="M91" s="153"/>
      <c r="N91" s="94">
        <f t="shared" si="8"/>
        <v>0</v>
      </c>
    </row>
    <row r="92" spans="2:14" ht="12.75">
      <c r="B92" s="23" t="s">
        <v>14</v>
      </c>
      <c r="C92" s="164">
        <f>'2 Income Statement'!B93</f>
        <v>0</v>
      </c>
      <c r="D92" s="142"/>
      <c r="E92" s="142"/>
      <c r="F92" s="144"/>
      <c r="G92" s="142"/>
      <c r="H92" s="142"/>
      <c r="I92" s="132"/>
      <c r="J92" s="125">
        <f t="shared" si="6"/>
        <v>0</v>
      </c>
      <c r="K92" s="125">
        <f t="shared" si="7"/>
        <v>0</v>
      </c>
      <c r="L92" s="153"/>
      <c r="M92" s="153"/>
      <c r="N92" s="94">
        <f t="shared" si="8"/>
        <v>0</v>
      </c>
    </row>
    <row r="93" spans="2:14" ht="12.75">
      <c r="B93" s="23" t="s">
        <v>15</v>
      </c>
      <c r="C93" s="164">
        <f>'2 Income Statement'!B94</f>
        <v>0</v>
      </c>
      <c r="D93" s="142"/>
      <c r="E93" s="142"/>
      <c r="F93" s="144"/>
      <c r="G93" s="142"/>
      <c r="H93" s="142"/>
      <c r="I93" s="132"/>
      <c r="J93" s="125">
        <f aca="true" t="shared" si="9" ref="J93:J103">G93*I93</f>
        <v>0</v>
      </c>
      <c r="K93" s="125">
        <f aca="true" t="shared" si="10" ref="K93:K103">E93</f>
        <v>0</v>
      </c>
      <c r="L93" s="153"/>
      <c r="M93" s="153"/>
      <c r="N93" s="94">
        <f aca="true" t="shared" si="11" ref="N93:N103">IF(J93&gt;0,((D93*(F93/J93)*L93)/M93),0)</f>
        <v>0</v>
      </c>
    </row>
    <row r="94" spans="2:14" ht="12.75">
      <c r="B94" s="23" t="s">
        <v>16</v>
      </c>
      <c r="C94" s="164">
        <f>'2 Income Statement'!B95</f>
        <v>0</v>
      </c>
      <c r="D94" s="142"/>
      <c r="E94" s="142"/>
      <c r="F94" s="144"/>
      <c r="G94" s="142"/>
      <c r="H94" s="142"/>
      <c r="I94" s="132"/>
      <c r="J94" s="125">
        <f t="shared" si="9"/>
        <v>0</v>
      </c>
      <c r="K94" s="125">
        <f t="shared" si="10"/>
        <v>0</v>
      </c>
      <c r="L94" s="153"/>
      <c r="M94" s="153"/>
      <c r="N94" s="94">
        <f t="shared" si="11"/>
        <v>0</v>
      </c>
    </row>
    <row r="95" spans="2:14" ht="12.75">
      <c r="B95" s="23" t="s">
        <v>17</v>
      </c>
      <c r="C95" s="164">
        <f>'2 Income Statement'!B96</f>
        <v>0</v>
      </c>
      <c r="D95" s="142"/>
      <c r="E95" s="142"/>
      <c r="F95" s="144"/>
      <c r="G95" s="142"/>
      <c r="H95" s="142"/>
      <c r="I95" s="132"/>
      <c r="J95" s="125">
        <f t="shared" si="9"/>
        <v>0</v>
      </c>
      <c r="K95" s="125">
        <f t="shared" si="10"/>
        <v>0</v>
      </c>
      <c r="L95" s="153"/>
      <c r="M95" s="153"/>
      <c r="N95" s="94">
        <f t="shared" si="11"/>
        <v>0</v>
      </c>
    </row>
    <row r="96" spans="2:14" ht="12.75">
      <c r="B96" s="23" t="s">
        <v>18</v>
      </c>
      <c r="C96" s="164">
        <f>'2 Income Statement'!B97</f>
        <v>0</v>
      </c>
      <c r="D96" s="142"/>
      <c r="E96" s="142"/>
      <c r="F96" s="144"/>
      <c r="G96" s="142"/>
      <c r="H96" s="142"/>
      <c r="I96" s="132"/>
      <c r="J96" s="125">
        <f t="shared" si="9"/>
        <v>0</v>
      </c>
      <c r="K96" s="125">
        <f t="shared" si="10"/>
        <v>0</v>
      </c>
      <c r="L96" s="153"/>
      <c r="M96" s="153"/>
      <c r="N96" s="94">
        <f t="shared" si="11"/>
        <v>0</v>
      </c>
    </row>
    <row r="97" spans="2:14" ht="12.75">
      <c r="B97" s="23" t="s">
        <v>19</v>
      </c>
      <c r="C97" s="164">
        <f>'2 Income Statement'!B98</f>
        <v>0</v>
      </c>
      <c r="D97" s="142"/>
      <c r="E97" s="142"/>
      <c r="F97" s="144"/>
      <c r="G97" s="142"/>
      <c r="H97" s="142"/>
      <c r="I97" s="132"/>
      <c r="J97" s="125">
        <f t="shared" si="9"/>
        <v>0</v>
      </c>
      <c r="K97" s="125">
        <f t="shared" si="10"/>
        <v>0</v>
      </c>
      <c r="L97" s="153"/>
      <c r="M97" s="153"/>
      <c r="N97" s="94">
        <f t="shared" si="11"/>
        <v>0</v>
      </c>
    </row>
    <row r="98" spans="2:14" ht="12.75">
      <c r="B98" s="23" t="s">
        <v>20</v>
      </c>
      <c r="C98" s="164">
        <f>'2 Income Statement'!B99</f>
        <v>0</v>
      </c>
      <c r="D98" s="142"/>
      <c r="E98" s="142"/>
      <c r="F98" s="144"/>
      <c r="G98" s="142"/>
      <c r="H98" s="142"/>
      <c r="I98" s="132"/>
      <c r="J98" s="125">
        <f t="shared" si="9"/>
        <v>0</v>
      </c>
      <c r="K98" s="125">
        <f t="shared" si="10"/>
        <v>0</v>
      </c>
      <c r="L98" s="153"/>
      <c r="M98" s="153"/>
      <c r="N98" s="94">
        <f t="shared" si="11"/>
        <v>0</v>
      </c>
    </row>
    <row r="99" spans="2:14" ht="12.75">
      <c r="B99" s="23" t="s">
        <v>21</v>
      </c>
      <c r="C99" s="164">
        <f>'2 Income Statement'!B100</f>
        <v>0</v>
      </c>
      <c r="D99" s="142"/>
      <c r="E99" s="142"/>
      <c r="F99" s="144"/>
      <c r="G99" s="142"/>
      <c r="H99" s="142"/>
      <c r="I99" s="132"/>
      <c r="J99" s="125">
        <f t="shared" si="9"/>
        <v>0</v>
      </c>
      <c r="K99" s="125">
        <f t="shared" si="10"/>
        <v>0</v>
      </c>
      <c r="L99" s="153"/>
      <c r="M99" s="153"/>
      <c r="N99" s="94">
        <f t="shared" si="11"/>
        <v>0</v>
      </c>
    </row>
    <row r="100" spans="2:14" ht="12.75">
      <c r="B100" s="23" t="s">
        <v>22</v>
      </c>
      <c r="C100" s="164">
        <f>'2 Income Statement'!B101</f>
        <v>0</v>
      </c>
      <c r="D100" s="142"/>
      <c r="E100" s="142"/>
      <c r="F100" s="144"/>
      <c r="G100" s="142"/>
      <c r="H100" s="142"/>
      <c r="I100" s="132"/>
      <c r="J100" s="125">
        <f t="shared" si="9"/>
        <v>0</v>
      </c>
      <c r="K100" s="125">
        <f t="shared" si="10"/>
        <v>0</v>
      </c>
      <c r="L100" s="153"/>
      <c r="M100" s="153"/>
      <c r="N100" s="94">
        <f t="shared" si="11"/>
        <v>0</v>
      </c>
    </row>
    <row r="101" spans="2:14" ht="12.75">
      <c r="B101" s="23" t="s">
        <v>23</v>
      </c>
      <c r="C101" s="164">
        <f>'2 Income Statement'!B102</f>
        <v>0</v>
      </c>
      <c r="D101" s="142"/>
      <c r="E101" s="142"/>
      <c r="F101" s="144"/>
      <c r="G101" s="142"/>
      <c r="H101" s="142"/>
      <c r="I101" s="132"/>
      <c r="J101" s="125">
        <f t="shared" si="9"/>
        <v>0</v>
      </c>
      <c r="K101" s="125">
        <f t="shared" si="10"/>
        <v>0</v>
      </c>
      <c r="L101" s="153"/>
      <c r="M101" s="153"/>
      <c r="N101" s="94">
        <f t="shared" si="11"/>
        <v>0</v>
      </c>
    </row>
    <row r="102" spans="2:14" ht="12.75">
      <c r="B102" s="23" t="s">
        <v>24</v>
      </c>
      <c r="C102" s="164">
        <f>'2 Income Statement'!B103</f>
        <v>0</v>
      </c>
      <c r="D102" s="142"/>
      <c r="E102" s="142"/>
      <c r="F102" s="144"/>
      <c r="G102" s="142"/>
      <c r="H102" s="142"/>
      <c r="I102" s="132"/>
      <c r="J102" s="125">
        <f t="shared" si="9"/>
        <v>0</v>
      </c>
      <c r="K102" s="125">
        <f t="shared" si="10"/>
        <v>0</v>
      </c>
      <c r="L102" s="153"/>
      <c r="M102" s="153"/>
      <c r="N102" s="94">
        <f t="shared" si="11"/>
        <v>0</v>
      </c>
    </row>
    <row r="103" spans="2:14" ht="12.75">
      <c r="B103" s="23" t="s">
        <v>25</v>
      </c>
      <c r="C103" s="164">
        <f>'2 Income Statement'!B104</f>
        <v>0</v>
      </c>
      <c r="D103" s="142"/>
      <c r="E103" s="142"/>
      <c r="F103" s="144"/>
      <c r="G103" s="142"/>
      <c r="H103" s="142"/>
      <c r="I103" s="132"/>
      <c r="J103" s="125">
        <f>G103*I103</f>
        <v>0</v>
      </c>
      <c r="K103" s="125">
        <f t="shared" si="10"/>
        <v>0</v>
      </c>
      <c r="L103" s="153"/>
      <c r="M103" s="153"/>
      <c r="N103" s="94">
        <f t="shared" si="11"/>
        <v>0</v>
      </c>
    </row>
  </sheetData>
  <sheetProtection/>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B1:O1024"/>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2.28125" style="31" customWidth="1"/>
    <col min="2" max="2" width="6.7109375" style="31" customWidth="1"/>
    <col min="3" max="3" width="19.00390625" style="39" customWidth="1"/>
    <col min="4" max="4" width="15.8515625" style="31" customWidth="1"/>
    <col min="5" max="5" width="10.28125" style="31" customWidth="1"/>
    <col min="6" max="6" width="10.8515625" style="31" customWidth="1"/>
    <col min="7" max="7" width="15.8515625" style="31" customWidth="1"/>
    <col min="8" max="8" width="12.7109375" style="31" customWidth="1"/>
    <col min="9" max="9" width="12.421875" style="31" customWidth="1"/>
    <col min="10" max="10" width="6.140625" style="31" customWidth="1"/>
    <col min="11" max="11" width="10.140625" style="31" customWidth="1"/>
    <col min="12" max="12" width="12.00390625" style="31" bestFit="1" customWidth="1"/>
    <col min="13" max="13" width="9.140625" style="31" customWidth="1"/>
    <col min="14" max="14" width="20.00390625" style="31" customWidth="1"/>
    <col min="15" max="15" width="10.421875" style="31" customWidth="1"/>
    <col min="16" max="16384" width="9.140625" style="31" customWidth="1"/>
  </cols>
  <sheetData>
    <row r="1" spans="2:5" ht="18.75" customHeight="1" thickBot="1">
      <c r="B1" s="170" t="s">
        <v>541</v>
      </c>
      <c r="C1" s="171"/>
      <c r="D1" s="171"/>
      <c r="E1" s="171"/>
    </row>
    <row r="2" spans="3:15" ht="60">
      <c r="C2" s="88" t="s">
        <v>278</v>
      </c>
      <c r="D2" s="88" t="s">
        <v>373</v>
      </c>
      <c r="E2" s="88" t="s">
        <v>375</v>
      </c>
      <c r="F2" s="88" t="s">
        <v>277</v>
      </c>
      <c r="G2" s="88" t="s">
        <v>282</v>
      </c>
      <c r="H2" s="88" t="s">
        <v>374</v>
      </c>
      <c r="I2" s="88" t="s">
        <v>416</v>
      </c>
      <c r="J2" s="88" t="s">
        <v>276</v>
      </c>
      <c r="K2" s="88" t="s">
        <v>283</v>
      </c>
      <c r="L2" s="88" t="s">
        <v>280</v>
      </c>
      <c r="N2" s="89" t="s">
        <v>278</v>
      </c>
      <c r="O2" s="90" t="s">
        <v>279</v>
      </c>
    </row>
    <row r="3" spans="3:15" ht="12">
      <c r="C3" s="88"/>
      <c r="D3" s="88"/>
      <c r="E3" s="88"/>
      <c r="F3" s="88"/>
      <c r="G3" s="88"/>
      <c r="H3" s="88"/>
      <c r="I3" s="88"/>
      <c r="J3" s="88"/>
      <c r="K3" s="88"/>
      <c r="L3" s="88"/>
      <c r="N3" s="264" t="s">
        <v>417</v>
      </c>
      <c r="O3" s="265"/>
    </row>
    <row r="4" spans="3:15" ht="12.75">
      <c r="C4" s="268" t="s">
        <v>0</v>
      </c>
      <c r="D4" s="269"/>
      <c r="E4" s="269"/>
      <c r="F4" s="269"/>
      <c r="G4" s="269"/>
      <c r="H4" s="269"/>
      <c r="I4" s="269"/>
      <c r="J4" s="269"/>
      <c r="K4" s="269"/>
      <c r="L4" s="270"/>
      <c r="N4" s="266"/>
      <c r="O4" s="267"/>
    </row>
    <row r="5" spans="2:15" ht="12.75">
      <c r="B5" s="31" t="s">
        <v>471</v>
      </c>
      <c r="C5" s="91">
        <f>'2 Income Statement'!B5</f>
        <v>0</v>
      </c>
      <c r="D5" s="142"/>
      <c r="E5" s="142"/>
      <c r="F5" s="144"/>
      <c r="G5" s="142"/>
      <c r="H5" s="142"/>
      <c r="I5" s="153"/>
      <c r="J5" s="92">
        <f>IF(G5&gt;0,(D5*(F5/G5)),0)</f>
        <v>0</v>
      </c>
      <c r="K5" s="93">
        <f>'1 Enterprises'!D$14</f>
        <v>0</v>
      </c>
      <c r="L5" s="94">
        <f>IF(K5&gt;0,((J5/K5)*I5),0)</f>
        <v>0</v>
      </c>
      <c r="N5" s="95">
        <f aca="true" t="shared" si="0" ref="N5:N18">C5</f>
        <v>0</v>
      </c>
      <c r="O5" s="289">
        <f>SUM(L5,L107+L211+L313+L415+L517+L619+L721+L823+L925)</f>
        <v>0</v>
      </c>
    </row>
    <row r="6" spans="2:15" ht="12.75">
      <c r="B6" s="31" t="s">
        <v>472</v>
      </c>
      <c r="C6" s="96">
        <f>'2 Income Statement'!B6</f>
        <v>0</v>
      </c>
      <c r="D6" s="142"/>
      <c r="E6" s="142"/>
      <c r="F6" s="144"/>
      <c r="G6" s="142"/>
      <c r="H6" s="142"/>
      <c r="I6" s="153"/>
      <c r="J6" s="92">
        <f aca="true" t="shared" si="1" ref="J6:J18">IF(G6&gt;0,(D6*(F6/G6)),0)</f>
        <v>0</v>
      </c>
      <c r="K6" s="97">
        <f>'1 Enterprises'!E$14</f>
        <v>0</v>
      </c>
      <c r="L6" s="94">
        <f aca="true" t="shared" si="2" ref="L6:L18">IF(K6&gt;0,((J6/K6)*I6),0)</f>
        <v>0</v>
      </c>
      <c r="N6" s="95">
        <f t="shared" si="0"/>
        <v>0</v>
      </c>
      <c r="O6" s="289">
        <f aca="true" t="shared" si="3" ref="O6:O69">SUM(L6,L108+L212+L314+L416+L518+L620+L722+L824+L926)</f>
        <v>0</v>
      </c>
    </row>
    <row r="7" spans="2:15" ht="12.75">
      <c r="B7" s="31" t="s">
        <v>473</v>
      </c>
      <c r="C7" s="96">
        <f>'2 Income Statement'!B7</f>
        <v>0</v>
      </c>
      <c r="D7" s="142"/>
      <c r="E7" s="142"/>
      <c r="F7" s="144"/>
      <c r="G7" s="142"/>
      <c r="H7" s="142"/>
      <c r="I7" s="153"/>
      <c r="J7" s="92">
        <f t="shared" si="1"/>
        <v>0</v>
      </c>
      <c r="K7" s="97">
        <f>'1 Enterprises'!F$14</f>
        <v>0</v>
      </c>
      <c r="L7" s="94">
        <f t="shared" si="2"/>
        <v>0</v>
      </c>
      <c r="N7" s="95">
        <f t="shared" si="0"/>
        <v>0</v>
      </c>
      <c r="O7" s="289">
        <f t="shared" si="3"/>
        <v>0</v>
      </c>
    </row>
    <row r="8" spans="2:15" ht="12.75">
      <c r="B8" s="31" t="s">
        <v>474</v>
      </c>
      <c r="C8" s="96">
        <f>'2 Income Statement'!B8</f>
        <v>0</v>
      </c>
      <c r="D8" s="142"/>
      <c r="E8" s="142"/>
      <c r="F8" s="144"/>
      <c r="G8" s="142"/>
      <c r="H8" s="142"/>
      <c r="I8" s="153"/>
      <c r="J8" s="92">
        <f t="shared" si="1"/>
        <v>0</v>
      </c>
      <c r="K8" s="97">
        <f>'1 Enterprises'!G$14</f>
        <v>0</v>
      </c>
      <c r="L8" s="94">
        <f t="shared" si="2"/>
        <v>0</v>
      </c>
      <c r="N8" s="95">
        <f t="shared" si="0"/>
        <v>0</v>
      </c>
      <c r="O8" s="289">
        <f t="shared" si="3"/>
        <v>0</v>
      </c>
    </row>
    <row r="9" spans="2:15" ht="12.75">
      <c r="B9" s="31" t="s">
        <v>475</v>
      </c>
      <c r="C9" s="96">
        <f>'2 Income Statement'!B9</f>
        <v>0</v>
      </c>
      <c r="D9" s="142"/>
      <c r="E9" s="142"/>
      <c r="F9" s="144"/>
      <c r="G9" s="142"/>
      <c r="H9" s="142"/>
      <c r="I9" s="153"/>
      <c r="J9" s="92">
        <f t="shared" si="1"/>
        <v>0</v>
      </c>
      <c r="K9" s="97">
        <f>'1 Enterprises'!H$14</f>
        <v>0</v>
      </c>
      <c r="L9" s="94">
        <f t="shared" si="2"/>
        <v>0</v>
      </c>
      <c r="N9" s="95">
        <f t="shared" si="0"/>
        <v>0</v>
      </c>
      <c r="O9" s="289">
        <f t="shared" si="3"/>
        <v>0</v>
      </c>
    </row>
    <row r="10" spans="2:15" ht="12.75">
      <c r="B10" s="31" t="s">
        <v>476</v>
      </c>
      <c r="C10" s="96">
        <f>'2 Income Statement'!B10</f>
        <v>0</v>
      </c>
      <c r="D10" s="142"/>
      <c r="E10" s="142"/>
      <c r="F10" s="144"/>
      <c r="G10" s="142"/>
      <c r="H10" s="142"/>
      <c r="I10" s="153"/>
      <c r="J10" s="92">
        <f t="shared" si="1"/>
        <v>0</v>
      </c>
      <c r="K10" s="97">
        <f>'1 Enterprises'!I$14</f>
        <v>0</v>
      </c>
      <c r="L10" s="94">
        <f t="shared" si="2"/>
        <v>0</v>
      </c>
      <c r="N10" s="95">
        <f t="shared" si="0"/>
        <v>0</v>
      </c>
      <c r="O10" s="289">
        <f t="shared" si="3"/>
        <v>0</v>
      </c>
    </row>
    <row r="11" spans="2:15" ht="12.75">
      <c r="B11" s="31" t="s">
        <v>477</v>
      </c>
      <c r="C11" s="96">
        <f>'2 Income Statement'!B11</f>
        <v>0</v>
      </c>
      <c r="D11" s="142"/>
      <c r="E11" s="142"/>
      <c r="F11" s="144"/>
      <c r="G11" s="142"/>
      <c r="H11" s="142"/>
      <c r="I11" s="153"/>
      <c r="J11" s="92">
        <f t="shared" si="1"/>
        <v>0</v>
      </c>
      <c r="K11" s="97">
        <f>'1 Enterprises'!J$14</f>
        <v>0</v>
      </c>
      <c r="L11" s="94">
        <f t="shared" si="2"/>
        <v>0</v>
      </c>
      <c r="N11" s="95">
        <f t="shared" si="0"/>
        <v>0</v>
      </c>
      <c r="O11" s="289">
        <f t="shared" si="3"/>
        <v>0</v>
      </c>
    </row>
    <row r="12" spans="2:15" ht="12.75">
      <c r="B12" s="31" t="s">
        <v>478</v>
      </c>
      <c r="C12" s="48">
        <f>'2 Income Statement'!B12</f>
        <v>0</v>
      </c>
      <c r="D12" s="142"/>
      <c r="E12" s="142"/>
      <c r="F12" s="144"/>
      <c r="G12" s="142"/>
      <c r="H12" s="142"/>
      <c r="I12" s="153"/>
      <c r="J12" s="92">
        <f t="shared" si="1"/>
        <v>0</v>
      </c>
      <c r="K12" s="98">
        <f>'1 Enterprises'!K$14</f>
        <v>0</v>
      </c>
      <c r="L12" s="94">
        <f t="shared" si="2"/>
        <v>0</v>
      </c>
      <c r="N12" s="95">
        <f t="shared" si="0"/>
        <v>0</v>
      </c>
      <c r="O12" s="289">
        <f t="shared" si="3"/>
        <v>0</v>
      </c>
    </row>
    <row r="13" spans="2:15" ht="12.75">
      <c r="B13" s="31" t="s">
        <v>479</v>
      </c>
      <c r="C13" s="48">
        <f>'2 Income Statement'!B13</f>
        <v>0</v>
      </c>
      <c r="D13" s="142"/>
      <c r="E13" s="142"/>
      <c r="F13" s="144"/>
      <c r="G13" s="142"/>
      <c r="H13" s="142"/>
      <c r="I13" s="153"/>
      <c r="J13" s="92">
        <f t="shared" si="1"/>
        <v>0</v>
      </c>
      <c r="K13" s="98">
        <f>'1 Enterprises'!L$14</f>
        <v>0</v>
      </c>
      <c r="L13" s="94">
        <f t="shared" si="2"/>
        <v>0</v>
      </c>
      <c r="N13" s="95">
        <f t="shared" si="0"/>
        <v>0</v>
      </c>
      <c r="O13" s="289">
        <f t="shared" si="3"/>
        <v>0</v>
      </c>
    </row>
    <row r="14" spans="2:15" ht="12.75">
      <c r="B14" s="31" t="s">
        <v>480</v>
      </c>
      <c r="C14" s="48">
        <f>'2 Income Statement'!B14</f>
        <v>0</v>
      </c>
      <c r="D14" s="142"/>
      <c r="E14" s="142"/>
      <c r="F14" s="144"/>
      <c r="G14" s="142"/>
      <c r="H14" s="142"/>
      <c r="I14" s="153"/>
      <c r="J14" s="92">
        <f t="shared" si="1"/>
        <v>0</v>
      </c>
      <c r="K14" s="98">
        <f>'1 Enterprises'!M$14</f>
        <v>0</v>
      </c>
      <c r="L14" s="94">
        <f t="shared" si="2"/>
        <v>0</v>
      </c>
      <c r="N14" s="95">
        <f t="shared" si="0"/>
        <v>0</v>
      </c>
      <c r="O14" s="289">
        <f t="shared" si="3"/>
        <v>0</v>
      </c>
    </row>
    <row r="15" spans="2:15" ht="12.75">
      <c r="B15" s="31" t="s">
        <v>481</v>
      </c>
      <c r="C15" s="96">
        <f>'2 Income Statement'!B15</f>
        <v>0</v>
      </c>
      <c r="D15" s="142"/>
      <c r="E15" s="142"/>
      <c r="F15" s="144"/>
      <c r="G15" s="142"/>
      <c r="H15" s="142"/>
      <c r="I15" s="153"/>
      <c r="J15" s="92">
        <f t="shared" si="1"/>
        <v>0</v>
      </c>
      <c r="K15" s="98">
        <f>'1 Enterprises'!N$14</f>
        <v>0</v>
      </c>
      <c r="L15" s="94">
        <f t="shared" si="2"/>
        <v>0</v>
      </c>
      <c r="N15" s="95">
        <f t="shared" si="0"/>
        <v>0</v>
      </c>
      <c r="O15" s="289">
        <f t="shared" si="3"/>
        <v>0</v>
      </c>
    </row>
    <row r="16" spans="2:15" ht="12.75">
      <c r="B16" s="31" t="s">
        <v>482</v>
      </c>
      <c r="C16" s="48">
        <f>'2 Income Statement'!B16</f>
        <v>0</v>
      </c>
      <c r="D16" s="142"/>
      <c r="E16" s="142"/>
      <c r="F16" s="144"/>
      <c r="G16" s="142"/>
      <c r="H16" s="142"/>
      <c r="I16" s="153"/>
      <c r="J16" s="92">
        <f t="shared" si="1"/>
        <v>0</v>
      </c>
      <c r="K16" s="98">
        <f>'1 Enterprises'!O$14</f>
        <v>0</v>
      </c>
      <c r="L16" s="94">
        <f t="shared" si="2"/>
        <v>0</v>
      </c>
      <c r="N16" s="95">
        <f t="shared" si="0"/>
        <v>0</v>
      </c>
      <c r="O16" s="289">
        <f t="shared" si="3"/>
        <v>0</v>
      </c>
    </row>
    <row r="17" spans="2:15" ht="12.75">
      <c r="B17" s="31" t="s">
        <v>483</v>
      </c>
      <c r="C17" s="48">
        <f>'2 Income Statement'!B17</f>
        <v>0</v>
      </c>
      <c r="D17" s="142"/>
      <c r="E17" s="142"/>
      <c r="F17" s="144"/>
      <c r="G17" s="142"/>
      <c r="H17" s="142"/>
      <c r="I17" s="153"/>
      <c r="J17" s="92">
        <f>IF(G17&gt;0,(D17*(F17/G17)),0)</f>
        <v>0</v>
      </c>
      <c r="K17" s="98">
        <f>'1 Enterprises'!P$14</f>
        <v>0</v>
      </c>
      <c r="L17" s="94">
        <f>IF(K17&gt;0,((J17/K17)*I17),0)</f>
        <v>0</v>
      </c>
      <c r="N17" s="95">
        <f t="shared" si="0"/>
        <v>0</v>
      </c>
      <c r="O17" s="289">
        <f t="shared" si="3"/>
        <v>0</v>
      </c>
    </row>
    <row r="18" spans="2:15" ht="13.5" thickBot="1">
      <c r="B18" s="31" t="s">
        <v>484</v>
      </c>
      <c r="C18" s="48">
        <f>'2 Income Statement'!B18</f>
        <v>0</v>
      </c>
      <c r="D18" s="142"/>
      <c r="E18" s="142"/>
      <c r="F18" s="144"/>
      <c r="G18" s="142"/>
      <c r="H18" s="142"/>
      <c r="I18" s="153"/>
      <c r="J18" s="92">
        <f t="shared" si="1"/>
        <v>0</v>
      </c>
      <c r="K18" s="98">
        <f>'1 Enterprises'!Q$14</f>
        <v>0</v>
      </c>
      <c r="L18" s="94">
        <f t="shared" si="2"/>
        <v>0</v>
      </c>
      <c r="N18" s="99">
        <f t="shared" si="0"/>
        <v>0</v>
      </c>
      <c r="O18" s="289">
        <f t="shared" si="3"/>
        <v>0</v>
      </c>
    </row>
    <row r="19" spans="2:15" ht="13.5" thickBot="1">
      <c r="B19" s="31" t="s">
        <v>485</v>
      </c>
      <c r="C19" s="96">
        <f>'2 Income Statement'!B19</f>
        <v>0</v>
      </c>
      <c r="D19" s="142"/>
      <c r="E19" s="142"/>
      <c r="F19" s="144"/>
      <c r="G19" s="142"/>
      <c r="H19" s="142"/>
      <c r="I19" s="153"/>
      <c r="J19" s="92">
        <f aca="true" t="shared" si="4" ref="J19:J28">IF(G19&gt;0,(D19*(F19/G19)),0)</f>
        <v>0</v>
      </c>
      <c r="K19" s="98">
        <f>'1 Enterprises'!R$14</f>
        <v>0</v>
      </c>
      <c r="L19" s="94">
        <f aca="true" t="shared" si="5" ref="L19:L28">IF(K19&gt;0,((J19/K19)*I19),0)</f>
        <v>0</v>
      </c>
      <c r="N19" s="99">
        <f aca="true" t="shared" si="6" ref="N19:N82">C19</f>
        <v>0</v>
      </c>
      <c r="O19" s="289">
        <f t="shared" si="3"/>
        <v>0</v>
      </c>
    </row>
    <row r="20" spans="2:15" ht="13.5" thickBot="1">
      <c r="B20" s="31" t="s">
        <v>486</v>
      </c>
      <c r="C20" s="48">
        <f>'2 Income Statement'!B20</f>
        <v>0</v>
      </c>
      <c r="D20" s="142"/>
      <c r="E20" s="142"/>
      <c r="F20" s="144"/>
      <c r="G20" s="142"/>
      <c r="H20" s="142"/>
      <c r="I20" s="153"/>
      <c r="J20" s="92">
        <f t="shared" si="4"/>
        <v>0</v>
      </c>
      <c r="K20" s="98">
        <f>'1 Enterprises'!S$14</f>
        <v>0</v>
      </c>
      <c r="L20" s="94">
        <f t="shared" si="5"/>
        <v>0</v>
      </c>
      <c r="N20" s="99">
        <f t="shared" si="6"/>
        <v>0</v>
      </c>
      <c r="O20" s="289">
        <f t="shared" si="3"/>
        <v>0</v>
      </c>
    </row>
    <row r="21" spans="2:15" ht="13.5" thickBot="1">
      <c r="B21" s="31" t="s">
        <v>487</v>
      </c>
      <c r="C21" s="48">
        <f>'2 Income Statement'!B21</f>
        <v>0</v>
      </c>
      <c r="D21" s="142"/>
      <c r="E21" s="142"/>
      <c r="F21" s="144"/>
      <c r="G21" s="142"/>
      <c r="H21" s="142"/>
      <c r="I21" s="153"/>
      <c r="J21" s="92">
        <f t="shared" si="4"/>
        <v>0</v>
      </c>
      <c r="K21" s="98">
        <f>'1 Enterprises'!T$14</f>
        <v>0</v>
      </c>
      <c r="L21" s="94">
        <f t="shared" si="5"/>
        <v>0</v>
      </c>
      <c r="N21" s="99">
        <f t="shared" si="6"/>
        <v>0</v>
      </c>
      <c r="O21" s="289">
        <f t="shared" si="3"/>
        <v>0</v>
      </c>
    </row>
    <row r="22" spans="2:15" ht="13.5" thickBot="1">
      <c r="B22" s="31" t="s">
        <v>488</v>
      </c>
      <c r="C22" s="48">
        <f>'2 Income Statement'!B22</f>
        <v>0</v>
      </c>
      <c r="D22" s="142"/>
      <c r="E22" s="142"/>
      <c r="F22" s="144"/>
      <c r="G22" s="142"/>
      <c r="H22" s="142"/>
      <c r="I22" s="153"/>
      <c r="J22" s="92">
        <f t="shared" si="4"/>
        <v>0</v>
      </c>
      <c r="K22" s="98">
        <f>'1 Enterprises'!U$14</f>
        <v>0</v>
      </c>
      <c r="L22" s="94">
        <f t="shared" si="5"/>
        <v>0</v>
      </c>
      <c r="N22" s="99">
        <f t="shared" si="6"/>
        <v>0</v>
      </c>
      <c r="O22" s="289">
        <f t="shared" si="3"/>
        <v>0</v>
      </c>
    </row>
    <row r="23" spans="2:15" ht="13.5" thickBot="1">
      <c r="B23" s="31" t="s">
        <v>489</v>
      </c>
      <c r="C23" s="96">
        <f>'2 Income Statement'!B23</f>
        <v>0</v>
      </c>
      <c r="D23" s="142"/>
      <c r="E23" s="142"/>
      <c r="F23" s="144"/>
      <c r="G23" s="142"/>
      <c r="H23" s="142"/>
      <c r="I23" s="153"/>
      <c r="J23" s="92">
        <f t="shared" si="4"/>
        <v>0</v>
      </c>
      <c r="K23" s="98">
        <f>'1 Enterprises'!V$14</f>
        <v>0</v>
      </c>
      <c r="L23" s="94">
        <f t="shared" si="5"/>
        <v>0</v>
      </c>
      <c r="N23" s="99">
        <f t="shared" si="6"/>
        <v>0</v>
      </c>
      <c r="O23" s="289">
        <f t="shared" si="3"/>
        <v>0</v>
      </c>
    </row>
    <row r="24" spans="2:15" ht="13.5" thickBot="1">
      <c r="B24" s="31" t="s">
        <v>490</v>
      </c>
      <c r="C24" s="48">
        <f>'2 Income Statement'!B24</f>
        <v>0</v>
      </c>
      <c r="D24" s="142"/>
      <c r="E24" s="142"/>
      <c r="F24" s="144"/>
      <c r="G24" s="142"/>
      <c r="H24" s="142"/>
      <c r="I24" s="153"/>
      <c r="J24" s="92">
        <f t="shared" si="4"/>
        <v>0</v>
      </c>
      <c r="K24" s="98">
        <f>'1 Enterprises'!W$14</f>
        <v>0</v>
      </c>
      <c r="L24" s="94">
        <f t="shared" si="5"/>
        <v>0</v>
      </c>
      <c r="N24" s="99">
        <f t="shared" si="6"/>
        <v>0</v>
      </c>
      <c r="O24" s="289">
        <f t="shared" si="3"/>
        <v>0</v>
      </c>
    </row>
    <row r="25" spans="2:15" ht="13.5" thickBot="1">
      <c r="B25" s="31" t="s">
        <v>491</v>
      </c>
      <c r="C25" s="48">
        <f>'2 Income Statement'!B25</f>
        <v>0</v>
      </c>
      <c r="D25" s="142"/>
      <c r="E25" s="142"/>
      <c r="F25" s="144"/>
      <c r="G25" s="142"/>
      <c r="H25" s="142"/>
      <c r="I25" s="153"/>
      <c r="J25" s="92">
        <f t="shared" si="4"/>
        <v>0</v>
      </c>
      <c r="K25" s="98">
        <f>'1 Enterprises'!X$14</f>
        <v>0</v>
      </c>
      <c r="L25" s="94">
        <f t="shared" si="5"/>
        <v>0</v>
      </c>
      <c r="N25" s="99">
        <f t="shared" si="6"/>
        <v>0</v>
      </c>
      <c r="O25" s="289">
        <f t="shared" si="3"/>
        <v>0</v>
      </c>
    </row>
    <row r="26" spans="2:15" ht="13.5" thickBot="1">
      <c r="B26" s="31" t="s">
        <v>492</v>
      </c>
      <c r="C26" s="48">
        <f>'2 Income Statement'!B26</f>
        <v>0</v>
      </c>
      <c r="D26" s="142"/>
      <c r="E26" s="142"/>
      <c r="F26" s="144"/>
      <c r="G26" s="142"/>
      <c r="H26" s="142"/>
      <c r="I26" s="153"/>
      <c r="J26" s="92">
        <f t="shared" si="4"/>
        <v>0</v>
      </c>
      <c r="K26" s="98">
        <f>'1 Enterprises'!Y$14</f>
        <v>0</v>
      </c>
      <c r="L26" s="94">
        <f t="shared" si="5"/>
        <v>0</v>
      </c>
      <c r="N26" s="99">
        <f t="shared" si="6"/>
        <v>0</v>
      </c>
      <c r="O26" s="289">
        <f t="shared" si="3"/>
        <v>0</v>
      </c>
    </row>
    <row r="27" spans="2:15" ht="13.5" thickBot="1">
      <c r="B27" s="31" t="s">
        <v>493</v>
      </c>
      <c r="C27" s="96">
        <f>'2 Income Statement'!B27</f>
        <v>0</v>
      </c>
      <c r="D27" s="142"/>
      <c r="E27" s="142"/>
      <c r="F27" s="144"/>
      <c r="G27" s="142"/>
      <c r="H27" s="142"/>
      <c r="I27" s="153"/>
      <c r="J27" s="92">
        <f t="shared" si="4"/>
        <v>0</v>
      </c>
      <c r="K27" s="98">
        <f>'1 Enterprises'!Z$14</f>
        <v>0</v>
      </c>
      <c r="L27" s="94">
        <f t="shared" si="5"/>
        <v>0</v>
      </c>
      <c r="N27" s="99">
        <f t="shared" si="6"/>
        <v>0</v>
      </c>
      <c r="O27" s="289">
        <f t="shared" si="3"/>
        <v>0</v>
      </c>
    </row>
    <row r="28" spans="2:15" ht="13.5" thickBot="1">
      <c r="B28" s="31" t="s">
        <v>494</v>
      </c>
      <c r="C28" s="48">
        <f>'2 Income Statement'!B28</f>
        <v>0</v>
      </c>
      <c r="D28" s="142"/>
      <c r="E28" s="142"/>
      <c r="F28" s="144"/>
      <c r="G28" s="142"/>
      <c r="H28" s="142"/>
      <c r="I28" s="153"/>
      <c r="J28" s="92">
        <f t="shared" si="4"/>
        <v>0</v>
      </c>
      <c r="K28" s="98">
        <f>'1 Enterprises'!AA$14</f>
        <v>0</v>
      </c>
      <c r="L28" s="94">
        <f t="shared" si="5"/>
        <v>0</v>
      </c>
      <c r="N28" s="99">
        <f t="shared" si="6"/>
        <v>0</v>
      </c>
      <c r="O28" s="289">
        <f t="shared" si="3"/>
        <v>0</v>
      </c>
    </row>
    <row r="29" spans="2:15" ht="13.5" thickBot="1">
      <c r="B29" s="31" t="s">
        <v>495</v>
      </c>
      <c r="C29" s="48">
        <f>'2 Income Statement'!B29</f>
        <v>0</v>
      </c>
      <c r="D29" s="142"/>
      <c r="E29" s="142"/>
      <c r="F29" s="144"/>
      <c r="G29" s="142"/>
      <c r="H29" s="142"/>
      <c r="I29" s="153"/>
      <c r="J29" s="92">
        <f>IF(G29&gt;0,(D29*(F29/G29)),0)</f>
        <v>0</v>
      </c>
      <c r="K29" s="98">
        <f>'1 Enterprises'!AB$14</f>
        <v>0</v>
      </c>
      <c r="L29" s="94">
        <f>IF(K29&gt;0,((J29/K29)*I29),0)</f>
        <v>0</v>
      </c>
      <c r="N29" s="99">
        <f t="shared" si="6"/>
        <v>0</v>
      </c>
      <c r="O29" s="289">
        <f t="shared" si="3"/>
        <v>0</v>
      </c>
    </row>
    <row r="30" spans="2:15" ht="13.5" thickBot="1">
      <c r="B30" s="31" t="s">
        <v>26</v>
      </c>
      <c r="C30" s="48">
        <f>'2 Income Statement'!B30</f>
        <v>0</v>
      </c>
      <c r="D30" s="142"/>
      <c r="E30" s="142"/>
      <c r="F30" s="144"/>
      <c r="G30" s="142"/>
      <c r="H30" s="142"/>
      <c r="I30" s="153"/>
      <c r="J30" s="92">
        <f>IF(G30&gt;0,(D30*(F30/G30)),0)</f>
        <v>0</v>
      </c>
      <c r="K30" s="98">
        <f>'1 Enterprises'!AC$14</f>
        <v>0</v>
      </c>
      <c r="L30" s="94">
        <f>IF(K30&gt;0,((J30/K30)*I30),0)</f>
        <v>0</v>
      </c>
      <c r="N30" s="99">
        <f t="shared" si="6"/>
        <v>0</v>
      </c>
      <c r="O30" s="289">
        <f t="shared" si="3"/>
        <v>0</v>
      </c>
    </row>
    <row r="31" spans="2:15" ht="13.5" thickBot="1">
      <c r="B31" s="31" t="s">
        <v>27</v>
      </c>
      <c r="C31" s="96">
        <f>'2 Income Statement'!B31</f>
        <v>0</v>
      </c>
      <c r="D31" s="142"/>
      <c r="E31" s="142"/>
      <c r="F31" s="144"/>
      <c r="G31" s="142"/>
      <c r="H31" s="142"/>
      <c r="I31" s="153"/>
      <c r="J31" s="92">
        <f aca="true" t="shared" si="7" ref="J31:J43">IF(G31&gt;0,(D31*(F31/G31)),0)</f>
        <v>0</v>
      </c>
      <c r="K31" s="98">
        <f>'1 Enterprises'!AD$14</f>
        <v>0</v>
      </c>
      <c r="L31" s="94">
        <f aca="true" t="shared" si="8" ref="L31:L43">IF(K31&gt;0,((J31/K31)*I31),0)</f>
        <v>0</v>
      </c>
      <c r="N31" s="99">
        <f t="shared" si="6"/>
        <v>0</v>
      </c>
      <c r="O31" s="289">
        <f t="shared" si="3"/>
        <v>0</v>
      </c>
    </row>
    <row r="32" spans="2:15" ht="12.75" customHeight="1" thickBot="1">
      <c r="B32" s="31" t="s">
        <v>28</v>
      </c>
      <c r="C32" s="48">
        <f>'2 Income Statement'!B32</f>
        <v>0</v>
      </c>
      <c r="D32" s="142"/>
      <c r="E32" s="142"/>
      <c r="F32" s="144"/>
      <c r="G32" s="142"/>
      <c r="H32" s="142"/>
      <c r="I32" s="153"/>
      <c r="J32" s="92">
        <f t="shared" si="7"/>
        <v>0</v>
      </c>
      <c r="K32" s="98">
        <f>'1 Enterprises'!AE$14</f>
        <v>0</v>
      </c>
      <c r="L32" s="94">
        <f t="shared" si="8"/>
        <v>0</v>
      </c>
      <c r="N32" s="99">
        <f t="shared" si="6"/>
        <v>0</v>
      </c>
      <c r="O32" s="289">
        <f t="shared" si="3"/>
        <v>0</v>
      </c>
    </row>
    <row r="33" spans="2:15" ht="13.5" thickBot="1">
      <c r="B33" s="31" t="s">
        <v>29</v>
      </c>
      <c r="C33" s="48">
        <f>'2 Income Statement'!B33</f>
        <v>0</v>
      </c>
      <c r="D33" s="142"/>
      <c r="E33" s="142"/>
      <c r="F33" s="144"/>
      <c r="G33" s="142"/>
      <c r="H33" s="142"/>
      <c r="I33" s="153"/>
      <c r="J33" s="92">
        <f t="shared" si="7"/>
        <v>0</v>
      </c>
      <c r="K33" s="98">
        <f>'1 Enterprises'!AF$14</f>
        <v>0</v>
      </c>
      <c r="L33" s="94">
        <f t="shared" si="8"/>
        <v>0</v>
      </c>
      <c r="N33" s="99">
        <f t="shared" si="6"/>
        <v>0</v>
      </c>
      <c r="O33" s="289">
        <f t="shared" si="3"/>
        <v>0</v>
      </c>
    </row>
    <row r="34" spans="2:15" ht="13.5" thickBot="1">
      <c r="B34" s="31" t="s">
        <v>30</v>
      </c>
      <c r="C34" s="48">
        <f>'2 Income Statement'!B34</f>
        <v>0</v>
      </c>
      <c r="D34" s="142"/>
      <c r="E34" s="142"/>
      <c r="F34" s="144"/>
      <c r="G34" s="142"/>
      <c r="H34" s="142"/>
      <c r="I34" s="153"/>
      <c r="J34" s="92">
        <f t="shared" si="7"/>
        <v>0</v>
      </c>
      <c r="K34" s="98">
        <f>'1 Enterprises'!AG$14</f>
        <v>0</v>
      </c>
      <c r="L34" s="94">
        <f t="shared" si="8"/>
        <v>0</v>
      </c>
      <c r="N34" s="99">
        <f t="shared" si="6"/>
        <v>0</v>
      </c>
      <c r="O34" s="289">
        <f t="shared" si="3"/>
        <v>0</v>
      </c>
    </row>
    <row r="35" spans="2:15" ht="13.5" thickBot="1">
      <c r="B35" s="31" t="s">
        <v>31</v>
      </c>
      <c r="C35" s="96">
        <f>'2 Income Statement'!B35</f>
        <v>0</v>
      </c>
      <c r="D35" s="142"/>
      <c r="E35" s="142"/>
      <c r="F35" s="144"/>
      <c r="G35" s="142"/>
      <c r="H35" s="142"/>
      <c r="I35" s="153"/>
      <c r="J35" s="92">
        <f t="shared" si="7"/>
        <v>0</v>
      </c>
      <c r="K35" s="98">
        <f>'1 Enterprises'!AH$14</f>
        <v>0</v>
      </c>
      <c r="L35" s="94">
        <f t="shared" si="8"/>
        <v>0</v>
      </c>
      <c r="N35" s="99">
        <f t="shared" si="6"/>
        <v>0</v>
      </c>
      <c r="O35" s="289">
        <f t="shared" si="3"/>
        <v>0</v>
      </c>
    </row>
    <row r="36" spans="2:15" ht="13.5" thickBot="1">
      <c r="B36" s="31" t="s">
        <v>32</v>
      </c>
      <c r="C36" s="48">
        <f>'2 Income Statement'!B36</f>
        <v>0</v>
      </c>
      <c r="D36" s="142"/>
      <c r="E36" s="142"/>
      <c r="F36" s="144"/>
      <c r="G36" s="142"/>
      <c r="H36" s="142"/>
      <c r="I36" s="153"/>
      <c r="J36" s="92">
        <f t="shared" si="7"/>
        <v>0</v>
      </c>
      <c r="K36" s="98">
        <f>'1 Enterprises'!AI$14</f>
        <v>0</v>
      </c>
      <c r="L36" s="94">
        <f t="shared" si="8"/>
        <v>0</v>
      </c>
      <c r="N36" s="99">
        <f t="shared" si="6"/>
        <v>0</v>
      </c>
      <c r="O36" s="289">
        <f t="shared" si="3"/>
        <v>0</v>
      </c>
    </row>
    <row r="37" spans="2:15" ht="13.5" thickBot="1">
      <c r="B37" s="31" t="s">
        <v>33</v>
      </c>
      <c r="C37" s="48">
        <f>'2 Income Statement'!B37</f>
        <v>0</v>
      </c>
      <c r="D37" s="142"/>
      <c r="E37" s="142"/>
      <c r="F37" s="144"/>
      <c r="G37" s="142"/>
      <c r="H37" s="142"/>
      <c r="I37" s="153"/>
      <c r="J37" s="92">
        <f t="shared" si="7"/>
        <v>0</v>
      </c>
      <c r="K37" s="98">
        <f>'1 Enterprises'!AJ$14</f>
        <v>0</v>
      </c>
      <c r="L37" s="94">
        <f t="shared" si="8"/>
        <v>0</v>
      </c>
      <c r="N37" s="99">
        <f t="shared" si="6"/>
        <v>0</v>
      </c>
      <c r="O37" s="289">
        <f t="shared" si="3"/>
        <v>0</v>
      </c>
    </row>
    <row r="38" spans="2:15" ht="13.5" thickBot="1">
      <c r="B38" s="31" t="s">
        <v>34</v>
      </c>
      <c r="C38" s="48">
        <f>'2 Income Statement'!B38</f>
        <v>0</v>
      </c>
      <c r="D38" s="142"/>
      <c r="E38" s="142"/>
      <c r="F38" s="144"/>
      <c r="G38" s="142"/>
      <c r="H38" s="142"/>
      <c r="I38" s="153"/>
      <c r="J38" s="92">
        <f t="shared" si="7"/>
        <v>0</v>
      </c>
      <c r="K38" s="98">
        <f>'1 Enterprises'!AK$14</f>
        <v>0</v>
      </c>
      <c r="L38" s="94">
        <f t="shared" si="8"/>
        <v>0</v>
      </c>
      <c r="N38" s="99">
        <f t="shared" si="6"/>
        <v>0</v>
      </c>
      <c r="O38" s="289">
        <f t="shared" si="3"/>
        <v>0</v>
      </c>
    </row>
    <row r="39" spans="2:15" ht="13.5" thickBot="1">
      <c r="B39" s="31" t="s">
        <v>35</v>
      </c>
      <c r="C39" s="96">
        <f>'2 Income Statement'!B39</f>
        <v>0</v>
      </c>
      <c r="D39" s="142"/>
      <c r="E39" s="142"/>
      <c r="F39" s="144"/>
      <c r="G39" s="142"/>
      <c r="H39" s="142"/>
      <c r="I39" s="153"/>
      <c r="J39" s="92">
        <f t="shared" si="7"/>
        <v>0</v>
      </c>
      <c r="K39" s="98">
        <f>'1 Enterprises'!AL$14</f>
        <v>0</v>
      </c>
      <c r="L39" s="94">
        <f t="shared" si="8"/>
        <v>0</v>
      </c>
      <c r="N39" s="99">
        <f t="shared" si="6"/>
        <v>0</v>
      </c>
      <c r="O39" s="289">
        <f t="shared" si="3"/>
        <v>0</v>
      </c>
    </row>
    <row r="40" spans="2:15" ht="13.5" thickBot="1">
      <c r="B40" s="31" t="s">
        <v>36</v>
      </c>
      <c r="C40" s="48">
        <f>'2 Income Statement'!B40</f>
        <v>0</v>
      </c>
      <c r="D40" s="142"/>
      <c r="E40" s="142"/>
      <c r="F40" s="144"/>
      <c r="G40" s="142"/>
      <c r="H40" s="142"/>
      <c r="I40" s="153"/>
      <c r="J40" s="92">
        <f t="shared" si="7"/>
        <v>0</v>
      </c>
      <c r="K40" s="98">
        <f>'1 Enterprises'!AM$14</f>
        <v>0</v>
      </c>
      <c r="L40" s="94">
        <f t="shared" si="8"/>
        <v>0</v>
      </c>
      <c r="N40" s="99">
        <f t="shared" si="6"/>
        <v>0</v>
      </c>
      <c r="O40" s="289">
        <f t="shared" si="3"/>
        <v>0</v>
      </c>
    </row>
    <row r="41" spans="2:15" ht="13.5" thickBot="1">
      <c r="B41" s="31" t="s">
        <v>37</v>
      </c>
      <c r="C41" s="48">
        <f>'2 Income Statement'!B41</f>
        <v>0</v>
      </c>
      <c r="D41" s="142"/>
      <c r="E41" s="142"/>
      <c r="F41" s="144"/>
      <c r="G41" s="142"/>
      <c r="H41" s="142"/>
      <c r="I41" s="153"/>
      <c r="J41" s="92">
        <f t="shared" si="7"/>
        <v>0</v>
      </c>
      <c r="K41" s="98">
        <f>'1 Enterprises'!AN$14</f>
        <v>0</v>
      </c>
      <c r="L41" s="94">
        <f t="shared" si="8"/>
        <v>0</v>
      </c>
      <c r="N41" s="99">
        <f t="shared" si="6"/>
        <v>0</v>
      </c>
      <c r="O41" s="289">
        <f t="shared" si="3"/>
        <v>0</v>
      </c>
    </row>
    <row r="42" spans="2:15" ht="13.5" thickBot="1">
      <c r="B42" s="31" t="s">
        <v>38</v>
      </c>
      <c r="C42" s="48">
        <f>'2 Income Statement'!B42</f>
        <v>0</v>
      </c>
      <c r="D42" s="142"/>
      <c r="E42" s="142"/>
      <c r="F42" s="144"/>
      <c r="G42" s="142"/>
      <c r="H42" s="142"/>
      <c r="I42" s="153"/>
      <c r="J42" s="92">
        <f>IF(G42&gt;0,(D42*(F42/G42)),0)</f>
        <v>0</v>
      </c>
      <c r="K42" s="98">
        <f>'1 Enterprises'!AO$14</f>
        <v>0</v>
      </c>
      <c r="L42" s="94">
        <f>IF(K42&gt;0,((J42/K42)*I42),0)</f>
        <v>0</v>
      </c>
      <c r="N42" s="99">
        <f t="shared" si="6"/>
        <v>0</v>
      </c>
      <c r="O42" s="289">
        <f t="shared" si="3"/>
        <v>0</v>
      </c>
    </row>
    <row r="43" spans="2:15" ht="13.5" thickBot="1">
      <c r="B43" s="31" t="s">
        <v>39</v>
      </c>
      <c r="C43" s="96">
        <f>'2 Income Statement'!B43</f>
        <v>0</v>
      </c>
      <c r="D43" s="142"/>
      <c r="E43" s="142"/>
      <c r="F43" s="144"/>
      <c r="G43" s="142"/>
      <c r="H43" s="142"/>
      <c r="I43" s="153"/>
      <c r="J43" s="92">
        <f aca="true" t="shared" si="9" ref="J43:J54">IF(G43&gt;0,(D43*(F43/G43)),0)</f>
        <v>0</v>
      </c>
      <c r="K43" s="98">
        <f>'1 Enterprises'!AP$14</f>
        <v>0</v>
      </c>
      <c r="L43" s="94">
        <f aca="true" t="shared" si="10" ref="L43:L54">IF(K43&gt;0,((J43/K43)*I43),0)</f>
        <v>0</v>
      </c>
      <c r="N43" s="99">
        <f t="shared" si="6"/>
        <v>0</v>
      </c>
      <c r="O43" s="289">
        <f t="shared" si="3"/>
        <v>0</v>
      </c>
    </row>
    <row r="44" spans="2:15" ht="13.5" thickBot="1">
      <c r="B44" s="31" t="s">
        <v>40</v>
      </c>
      <c r="C44" s="48">
        <f>'2 Income Statement'!B44</f>
        <v>0</v>
      </c>
      <c r="D44" s="142"/>
      <c r="E44" s="142"/>
      <c r="F44" s="144"/>
      <c r="G44" s="142"/>
      <c r="H44" s="142"/>
      <c r="I44" s="153"/>
      <c r="J44" s="92">
        <f t="shared" si="9"/>
        <v>0</v>
      </c>
      <c r="K44" s="98">
        <f>'1 Enterprises'!AQ$14</f>
        <v>0</v>
      </c>
      <c r="L44" s="94">
        <f t="shared" si="10"/>
        <v>0</v>
      </c>
      <c r="N44" s="99">
        <f t="shared" si="6"/>
        <v>0</v>
      </c>
      <c r="O44" s="289">
        <f t="shared" si="3"/>
        <v>0</v>
      </c>
    </row>
    <row r="45" spans="2:15" ht="13.5" thickBot="1">
      <c r="B45" s="31" t="s">
        <v>41</v>
      </c>
      <c r="C45" s="48">
        <f>'2 Income Statement'!B45</f>
        <v>0</v>
      </c>
      <c r="D45" s="142"/>
      <c r="E45" s="142"/>
      <c r="F45" s="144"/>
      <c r="G45" s="142"/>
      <c r="H45" s="142"/>
      <c r="I45" s="153"/>
      <c r="J45" s="92">
        <f t="shared" si="9"/>
        <v>0</v>
      </c>
      <c r="K45" s="98">
        <f>'1 Enterprises'!AR$14</f>
        <v>0</v>
      </c>
      <c r="L45" s="94">
        <f t="shared" si="10"/>
        <v>0</v>
      </c>
      <c r="N45" s="99">
        <f t="shared" si="6"/>
        <v>0</v>
      </c>
      <c r="O45" s="289">
        <f t="shared" si="3"/>
        <v>0</v>
      </c>
    </row>
    <row r="46" spans="2:15" ht="13.5" thickBot="1">
      <c r="B46" s="31" t="s">
        <v>42</v>
      </c>
      <c r="C46" s="48">
        <f>'2 Income Statement'!B46</f>
        <v>0</v>
      </c>
      <c r="D46" s="142"/>
      <c r="E46" s="142"/>
      <c r="F46" s="144"/>
      <c r="G46" s="142"/>
      <c r="H46" s="142"/>
      <c r="I46" s="153"/>
      <c r="J46" s="92">
        <f t="shared" si="9"/>
        <v>0</v>
      </c>
      <c r="K46" s="98">
        <f>'1 Enterprises'!AS$14</f>
        <v>0</v>
      </c>
      <c r="L46" s="94">
        <f t="shared" si="10"/>
        <v>0</v>
      </c>
      <c r="N46" s="99">
        <f t="shared" si="6"/>
        <v>0</v>
      </c>
      <c r="O46" s="289">
        <f t="shared" si="3"/>
        <v>0</v>
      </c>
    </row>
    <row r="47" spans="2:15" ht="13.5" thickBot="1">
      <c r="B47" s="31" t="s">
        <v>43</v>
      </c>
      <c r="C47" s="96">
        <f>'2 Income Statement'!B47</f>
        <v>0</v>
      </c>
      <c r="D47" s="142"/>
      <c r="E47" s="142"/>
      <c r="F47" s="144"/>
      <c r="G47" s="142"/>
      <c r="H47" s="142"/>
      <c r="I47" s="153"/>
      <c r="J47" s="92">
        <f t="shared" si="9"/>
        <v>0</v>
      </c>
      <c r="K47" s="98">
        <f>'1 Enterprises'!AT$14</f>
        <v>0</v>
      </c>
      <c r="L47" s="94">
        <f t="shared" si="10"/>
        <v>0</v>
      </c>
      <c r="N47" s="99">
        <f t="shared" si="6"/>
        <v>0</v>
      </c>
      <c r="O47" s="289">
        <f t="shared" si="3"/>
        <v>0</v>
      </c>
    </row>
    <row r="48" spans="2:15" ht="13.5" thickBot="1">
      <c r="B48" s="31" t="s">
        <v>44</v>
      </c>
      <c r="C48" s="48">
        <f>'2 Income Statement'!B48</f>
        <v>0</v>
      </c>
      <c r="D48" s="142"/>
      <c r="E48" s="142"/>
      <c r="F48" s="144"/>
      <c r="G48" s="142"/>
      <c r="H48" s="142"/>
      <c r="I48" s="153"/>
      <c r="J48" s="92">
        <f t="shared" si="9"/>
        <v>0</v>
      </c>
      <c r="K48" s="98">
        <f>'1 Enterprises'!AU$14</f>
        <v>0</v>
      </c>
      <c r="L48" s="94">
        <f t="shared" si="10"/>
        <v>0</v>
      </c>
      <c r="N48" s="99">
        <f t="shared" si="6"/>
        <v>0</v>
      </c>
      <c r="O48" s="289">
        <f t="shared" si="3"/>
        <v>0</v>
      </c>
    </row>
    <row r="49" spans="2:15" ht="13.5" thickBot="1">
      <c r="B49" s="31" t="s">
        <v>45</v>
      </c>
      <c r="C49" s="48">
        <f>'2 Income Statement'!B49</f>
        <v>0</v>
      </c>
      <c r="D49" s="142"/>
      <c r="E49" s="142"/>
      <c r="F49" s="144"/>
      <c r="G49" s="142"/>
      <c r="H49" s="142"/>
      <c r="I49" s="153"/>
      <c r="J49" s="92">
        <f t="shared" si="9"/>
        <v>0</v>
      </c>
      <c r="K49" s="98">
        <f>'1 Enterprises'!AV$14</f>
        <v>0</v>
      </c>
      <c r="L49" s="94">
        <f t="shared" si="10"/>
        <v>0</v>
      </c>
      <c r="N49" s="99">
        <f t="shared" si="6"/>
        <v>0</v>
      </c>
      <c r="O49" s="289">
        <f t="shared" si="3"/>
        <v>0</v>
      </c>
    </row>
    <row r="50" spans="2:15" ht="13.5" thickBot="1">
      <c r="B50" s="31" t="s">
        <v>46</v>
      </c>
      <c r="C50" s="48">
        <f>'2 Income Statement'!B50</f>
        <v>0</v>
      </c>
      <c r="D50" s="142"/>
      <c r="E50" s="142"/>
      <c r="F50" s="144"/>
      <c r="G50" s="142"/>
      <c r="H50" s="142"/>
      <c r="I50" s="153"/>
      <c r="J50" s="92">
        <f t="shared" si="9"/>
        <v>0</v>
      </c>
      <c r="K50" s="98">
        <f>'1 Enterprises'!AW$14</f>
        <v>0</v>
      </c>
      <c r="L50" s="94">
        <f t="shared" si="10"/>
        <v>0</v>
      </c>
      <c r="N50" s="99">
        <f t="shared" si="6"/>
        <v>0</v>
      </c>
      <c r="O50" s="289">
        <f t="shared" si="3"/>
        <v>0</v>
      </c>
    </row>
    <row r="51" spans="2:15" ht="13.5" thickBot="1">
      <c r="B51" s="31" t="s">
        <v>47</v>
      </c>
      <c r="C51" s="96">
        <f>'2 Income Statement'!B51</f>
        <v>0</v>
      </c>
      <c r="D51" s="142"/>
      <c r="E51" s="142"/>
      <c r="F51" s="144"/>
      <c r="G51" s="142"/>
      <c r="H51" s="142"/>
      <c r="I51" s="153"/>
      <c r="J51" s="92">
        <f t="shared" si="9"/>
        <v>0</v>
      </c>
      <c r="K51" s="98">
        <f>'1 Enterprises'!AX$14</f>
        <v>0</v>
      </c>
      <c r="L51" s="94">
        <f t="shared" si="10"/>
        <v>0</v>
      </c>
      <c r="N51" s="99">
        <f t="shared" si="6"/>
        <v>0</v>
      </c>
      <c r="O51" s="289">
        <f t="shared" si="3"/>
        <v>0</v>
      </c>
    </row>
    <row r="52" spans="2:15" ht="13.5" thickBot="1">
      <c r="B52" s="31" t="s">
        <v>48</v>
      </c>
      <c r="C52" s="48">
        <f>'2 Income Statement'!B52</f>
        <v>0</v>
      </c>
      <c r="D52" s="142"/>
      <c r="E52" s="142"/>
      <c r="F52" s="144"/>
      <c r="G52" s="142"/>
      <c r="H52" s="142"/>
      <c r="I52" s="153"/>
      <c r="J52" s="92">
        <f t="shared" si="9"/>
        <v>0</v>
      </c>
      <c r="K52" s="98">
        <f>'1 Enterprises'!AY$14</f>
        <v>0</v>
      </c>
      <c r="L52" s="94">
        <f t="shared" si="10"/>
        <v>0</v>
      </c>
      <c r="N52" s="99">
        <f t="shared" si="6"/>
        <v>0</v>
      </c>
      <c r="O52" s="289">
        <f t="shared" si="3"/>
        <v>0</v>
      </c>
    </row>
    <row r="53" spans="2:15" ht="13.5" thickBot="1">
      <c r="B53" s="31" t="s">
        <v>49</v>
      </c>
      <c r="C53" s="48">
        <f>'2 Income Statement'!B53</f>
        <v>0</v>
      </c>
      <c r="D53" s="142"/>
      <c r="E53" s="142"/>
      <c r="F53" s="144"/>
      <c r="G53" s="142"/>
      <c r="H53" s="142"/>
      <c r="I53" s="153"/>
      <c r="J53" s="92">
        <f t="shared" si="9"/>
        <v>0</v>
      </c>
      <c r="K53" s="98">
        <f>'1 Enterprises'!AZ$14</f>
        <v>0</v>
      </c>
      <c r="L53" s="94">
        <f t="shared" si="10"/>
        <v>0</v>
      </c>
      <c r="N53" s="99">
        <f t="shared" si="6"/>
        <v>0</v>
      </c>
      <c r="O53" s="289">
        <f t="shared" si="3"/>
        <v>0</v>
      </c>
    </row>
    <row r="54" spans="2:15" ht="13.5" thickBot="1">
      <c r="B54" s="31" t="s">
        <v>50</v>
      </c>
      <c r="C54" s="48">
        <f>'2 Income Statement'!B54</f>
        <v>0</v>
      </c>
      <c r="D54" s="142"/>
      <c r="E54" s="142"/>
      <c r="F54" s="144"/>
      <c r="G54" s="142"/>
      <c r="H54" s="142"/>
      <c r="I54" s="153"/>
      <c r="J54" s="92">
        <f t="shared" si="9"/>
        <v>0</v>
      </c>
      <c r="K54" s="98">
        <f>'1 Enterprises'!BA$14</f>
        <v>0</v>
      </c>
      <c r="L54" s="94">
        <f t="shared" si="10"/>
        <v>0</v>
      </c>
      <c r="N54" s="99">
        <f t="shared" si="6"/>
        <v>0</v>
      </c>
      <c r="O54" s="289">
        <f t="shared" si="3"/>
        <v>0</v>
      </c>
    </row>
    <row r="55" spans="2:15" ht="13.5" thickBot="1">
      <c r="B55" s="31" t="s">
        <v>51</v>
      </c>
      <c r="C55" s="96">
        <f>'2 Income Statement'!B55</f>
        <v>0</v>
      </c>
      <c r="D55" s="142"/>
      <c r="E55" s="142"/>
      <c r="F55" s="144"/>
      <c r="G55" s="142"/>
      <c r="H55" s="142"/>
      <c r="I55" s="153"/>
      <c r="J55" s="92">
        <f>IF(G55&gt;0,(D55*(F55/G55)),0)</f>
        <v>0</v>
      </c>
      <c r="K55" s="93">
        <f>'1 Enterprises'!BB$14</f>
        <v>0</v>
      </c>
      <c r="L55" s="94">
        <f>IF(K55&gt;0,((J55/K55)*I55),0)</f>
        <v>0</v>
      </c>
      <c r="N55" s="99">
        <f t="shared" si="6"/>
        <v>0</v>
      </c>
      <c r="O55" s="289">
        <f t="shared" si="3"/>
        <v>0</v>
      </c>
    </row>
    <row r="56" spans="2:15" ht="13.5" thickBot="1">
      <c r="B56" s="31" t="s">
        <v>52</v>
      </c>
      <c r="C56" s="48">
        <f>'2 Income Statement'!B56</f>
        <v>0</v>
      </c>
      <c r="D56" s="142"/>
      <c r="E56" s="142"/>
      <c r="F56" s="144"/>
      <c r="G56" s="142"/>
      <c r="H56" s="142"/>
      <c r="I56" s="153"/>
      <c r="J56" s="92">
        <f aca="true" t="shared" si="11" ref="J56:J68">IF(G56&gt;0,(D56*(F56/G56)),0)</f>
        <v>0</v>
      </c>
      <c r="K56" s="97">
        <f>'1 Enterprises'!BC$14</f>
        <v>0</v>
      </c>
      <c r="L56" s="94">
        <f aca="true" t="shared" si="12" ref="L56:L68">IF(K56&gt;0,((J56/K56)*I56),0)</f>
        <v>0</v>
      </c>
      <c r="N56" s="99">
        <f t="shared" si="6"/>
        <v>0</v>
      </c>
      <c r="O56" s="289">
        <f t="shared" si="3"/>
        <v>0</v>
      </c>
    </row>
    <row r="57" spans="2:15" ht="13.5" thickBot="1">
      <c r="B57" s="31" t="s">
        <v>53</v>
      </c>
      <c r="C57" s="48">
        <f>'2 Income Statement'!B57</f>
        <v>0</v>
      </c>
      <c r="D57" s="142"/>
      <c r="E57" s="142"/>
      <c r="F57" s="144"/>
      <c r="G57" s="142"/>
      <c r="H57" s="142"/>
      <c r="I57" s="153"/>
      <c r="J57" s="92">
        <f t="shared" si="11"/>
        <v>0</v>
      </c>
      <c r="K57" s="97">
        <f>'1 Enterprises'!BD$14</f>
        <v>0</v>
      </c>
      <c r="L57" s="94">
        <f t="shared" si="12"/>
        <v>0</v>
      </c>
      <c r="N57" s="99">
        <f t="shared" si="6"/>
        <v>0</v>
      </c>
      <c r="O57" s="289">
        <f t="shared" si="3"/>
        <v>0</v>
      </c>
    </row>
    <row r="58" spans="2:15" ht="13.5" thickBot="1">
      <c r="B58" s="31" t="s">
        <v>54</v>
      </c>
      <c r="C58" s="48">
        <f>'2 Income Statement'!B58</f>
        <v>0</v>
      </c>
      <c r="D58" s="142"/>
      <c r="E58" s="142"/>
      <c r="F58" s="144"/>
      <c r="G58" s="142"/>
      <c r="H58" s="142"/>
      <c r="I58" s="153"/>
      <c r="J58" s="92">
        <f t="shared" si="11"/>
        <v>0</v>
      </c>
      <c r="K58" s="97">
        <f>'1 Enterprises'!BE$14</f>
        <v>0</v>
      </c>
      <c r="L58" s="94">
        <f t="shared" si="12"/>
        <v>0</v>
      </c>
      <c r="N58" s="99">
        <f t="shared" si="6"/>
        <v>0</v>
      </c>
      <c r="O58" s="289">
        <f t="shared" si="3"/>
        <v>0</v>
      </c>
    </row>
    <row r="59" spans="2:15" ht="13.5" thickBot="1">
      <c r="B59" s="31" t="s">
        <v>55</v>
      </c>
      <c r="C59" s="96">
        <f>'2 Income Statement'!B59</f>
        <v>0</v>
      </c>
      <c r="D59" s="142"/>
      <c r="E59" s="142"/>
      <c r="F59" s="144"/>
      <c r="G59" s="142"/>
      <c r="H59" s="142"/>
      <c r="I59" s="153"/>
      <c r="J59" s="92">
        <f t="shared" si="11"/>
        <v>0</v>
      </c>
      <c r="K59" s="97">
        <f>'1 Enterprises'!BF$14</f>
        <v>0</v>
      </c>
      <c r="L59" s="94">
        <f t="shared" si="12"/>
        <v>0</v>
      </c>
      <c r="N59" s="99">
        <f t="shared" si="6"/>
        <v>0</v>
      </c>
      <c r="O59" s="289">
        <f t="shared" si="3"/>
        <v>0</v>
      </c>
    </row>
    <row r="60" spans="2:15" ht="13.5" thickBot="1">
      <c r="B60" s="31" t="s">
        <v>56</v>
      </c>
      <c r="C60" s="48">
        <f>'2 Income Statement'!B60</f>
        <v>0</v>
      </c>
      <c r="D60" s="142"/>
      <c r="E60" s="142"/>
      <c r="F60" s="144"/>
      <c r="G60" s="142"/>
      <c r="H60" s="142"/>
      <c r="I60" s="153"/>
      <c r="J60" s="92">
        <f t="shared" si="11"/>
        <v>0</v>
      </c>
      <c r="K60" s="97">
        <f>'1 Enterprises'!BG$14</f>
        <v>0</v>
      </c>
      <c r="L60" s="94">
        <f t="shared" si="12"/>
        <v>0</v>
      </c>
      <c r="N60" s="99">
        <f t="shared" si="6"/>
        <v>0</v>
      </c>
      <c r="O60" s="289">
        <f t="shared" si="3"/>
        <v>0</v>
      </c>
    </row>
    <row r="61" spans="2:15" ht="13.5" thickBot="1">
      <c r="B61" s="31" t="s">
        <v>57</v>
      </c>
      <c r="C61" s="48">
        <f>'2 Income Statement'!B61</f>
        <v>0</v>
      </c>
      <c r="D61" s="142"/>
      <c r="E61" s="142"/>
      <c r="F61" s="144"/>
      <c r="G61" s="142"/>
      <c r="H61" s="142"/>
      <c r="I61" s="153"/>
      <c r="J61" s="92">
        <f t="shared" si="11"/>
        <v>0</v>
      </c>
      <c r="K61" s="97">
        <f>'1 Enterprises'!BH$14</f>
        <v>0</v>
      </c>
      <c r="L61" s="94">
        <f t="shared" si="12"/>
        <v>0</v>
      </c>
      <c r="N61" s="99">
        <f t="shared" si="6"/>
        <v>0</v>
      </c>
      <c r="O61" s="289">
        <f t="shared" si="3"/>
        <v>0</v>
      </c>
    </row>
    <row r="62" spans="2:15" ht="13.5" thickBot="1">
      <c r="B62" s="31" t="s">
        <v>58</v>
      </c>
      <c r="C62" s="48">
        <f>'2 Income Statement'!B62</f>
        <v>0</v>
      </c>
      <c r="D62" s="142"/>
      <c r="E62" s="142"/>
      <c r="F62" s="144"/>
      <c r="G62" s="142"/>
      <c r="H62" s="142"/>
      <c r="I62" s="153"/>
      <c r="J62" s="92">
        <f t="shared" si="11"/>
        <v>0</v>
      </c>
      <c r="K62" s="98">
        <f>'1 Enterprises'!BI$14</f>
        <v>0</v>
      </c>
      <c r="L62" s="94">
        <f t="shared" si="12"/>
        <v>0</v>
      </c>
      <c r="N62" s="99">
        <f t="shared" si="6"/>
        <v>0</v>
      </c>
      <c r="O62" s="289">
        <f t="shared" si="3"/>
        <v>0</v>
      </c>
    </row>
    <row r="63" spans="2:15" ht="13.5" thickBot="1">
      <c r="B63" s="31" t="s">
        <v>59</v>
      </c>
      <c r="C63" s="96">
        <f>'2 Income Statement'!B63</f>
        <v>0</v>
      </c>
      <c r="D63" s="142"/>
      <c r="E63" s="142"/>
      <c r="F63" s="144"/>
      <c r="G63" s="142"/>
      <c r="H63" s="142"/>
      <c r="I63" s="153"/>
      <c r="J63" s="92">
        <f t="shared" si="11"/>
        <v>0</v>
      </c>
      <c r="K63" s="98">
        <f>'1 Enterprises'!BJ$14</f>
        <v>0</v>
      </c>
      <c r="L63" s="94">
        <f t="shared" si="12"/>
        <v>0</v>
      </c>
      <c r="N63" s="99">
        <f t="shared" si="6"/>
        <v>0</v>
      </c>
      <c r="O63" s="289">
        <f t="shared" si="3"/>
        <v>0</v>
      </c>
    </row>
    <row r="64" spans="2:15" ht="13.5" thickBot="1">
      <c r="B64" s="31" t="s">
        <v>60</v>
      </c>
      <c r="C64" s="48">
        <f>'2 Income Statement'!B64</f>
        <v>0</v>
      </c>
      <c r="D64" s="142"/>
      <c r="E64" s="142"/>
      <c r="F64" s="144"/>
      <c r="G64" s="142"/>
      <c r="H64" s="142"/>
      <c r="I64" s="153"/>
      <c r="J64" s="92">
        <f t="shared" si="11"/>
        <v>0</v>
      </c>
      <c r="K64" s="98">
        <f>'1 Enterprises'!BK$14</f>
        <v>0</v>
      </c>
      <c r="L64" s="94">
        <f t="shared" si="12"/>
        <v>0</v>
      </c>
      <c r="N64" s="99">
        <f t="shared" si="6"/>
        <v>0</v>
      </c>
      <c r="O64" s="289">
        <f t="shared" si="3"/>
        <v>0</v>
      </c>
    </row>
    <row r="65" spans="2:15" ht="13.5" thickBot="1">
      <c r="B65" s="31" t="s">
        <v>61</v>
      </c>
      <c r="C65" s="48">
        <f>'2 Income Statement'!B65</f>
        <v>0</v>
      </c>
      <c r="D65" s="142"/>
      <c r="E65" s="142"/>
      <c r="F65" s="144"/>
      <c r="G65" s="142"/>
      <c r="H65" s="142"/>
      <c r="I65" s="153"/>
      <c r="J65" s="92">
        <f t="shared" si="11"/>
        <v>0</v>
      </c>
      <c r="K65" s="98">
        <f>'1 Enterprises'!BL$14</f>
        <v>0</v>
      </c>
      <c r="L65" s="94">
        <f t="shared" si="12"/>
        <v>0</v>
      </c>
      <c r="N65" s="99">
        <f t="shared" si="6"/>
        <v>0</v>
      </c>
      <c r="O65" s="289">
        <f t="shared" si="3"/>
        <v>0</v>
      </c>
    </row>
    <row r="66" spans="2:15" ht="13.5" thickBot="1">
      <c r="B66" s="31" t="s">
        <v>62</v>
      </c>
      <c r="C66" s="48">
        <f>'2 Income Statement'!B66</f>
        <v>0</v>
      </c>
      <c r="D66" s="142"/>
      <c r="E66" s="142"/>
      <c r="F66" s="144"/>
      <c r="G66" s="142"/>
      <c r="H66" s="142"/>
      <c r="I66" s="153"/>
      <c r="J66" s="92">
        <f t="shared" si="11"/>
        <v>0</v>
      </c>
      <c r="K66" s="98">
        <f>'1 Enterprises'!BM$14</f>
        <v>0</v>
      </c>
      <c r="L66" s="94">
        <f t="shared" si="12"/>
        <v>0</v>
      </c>
      <c r="N66" s="99">
        <f t="shared" si="6"/>
        <v>0</v>
      </c>
      <c r="O66" s="289">
        <f t="shared" si="3"/>
        <v>0</v>
      </c>
    </row>
    <row r="67" spans="2:15" ht="13.5" thickBot="1">
      <c r="B67" s="31" t="s">
        <v>63</v>
      </c>
      <c r="C67" s="96">
        <f>'2 Income Statement'!B67</f>
        <v>0</v>
      </c>
      <c r="D67" s="142"/>
      <c r="E67" s="142"/>
      <c r="F67" s="144"/>
      <c r="G67" s="142"/>
      <c r="H67" s="142"/>
      <c r="I67" s="153"/>
      <c r="J67" s="92">
        <f>IF(G67&gt;0,(D67*(F67/G67)),0)</f>
        <v>0</v>
      </c>
      <c r="K67" s="98">
        <f>'1 Enterprises'!BN$14</f>
        <v>0</v>
      </c>
      <c r="L67" s="94">
        <f>IF(K67&gt;0,((J67/K67)*I67),0)</f>
        <v>0</v>
      </c>
      <c r="N67" s="99">
        <f t="shared" si="6"/>
        <v>0</v>
      </c>
      <c r="O67" s="289">
        <f t="shared" si="3"/>
        <v>0</v>
      </c>
    </row>
    <row r="68" spans="2:15" ht="13.5" thickBot="1">
      <c r="B68" s="31" t="s">
        <v>64</v>
      </c>
      <c r="C68" s="48">
        <f>'2 Income Statement'!B68</f>
        <v>0</v>
      </c>
      <c r="D68" s="142"/>
      <c r="E68" s="142"/>
      <c r="F68" s="144"/>
      <c r="G68" s="142"/>
      <c r="H68" s="142"/>
      <c r="I68" s="153"/>
      <c r="J68" s="92">
        <f aca="true" t="shared" si="13" ref="J68:J79">IF(G68&gt;0,(D68*(F68/G68)),0)</f>
        <v>0</v>
      </c>
      <c r="K68" s="98">
        <f>'1 Enterprises'!BO$14</f>
        <v>0</v>
      </c>
      <c r="L68" s="94">
        <f aca="true" t="shared" si="14" ref="L68:L79">IF(K68&gt;0,((J68/K68)*I68),0)</f>
        <v>0</v>
      </c>
      <c r="N68" s="99">
        <f t="shared" si="6"/>
        <v>0</v>
      </c>
      <c r="O68" s="289">
        <f t="shared" si="3"/>
        <v>0</v>
      </c>
    </row>
    <row r="69" spans="2:15" ht="13.5" thickBot="1">
      <c r="B69" s="31" t="s">
        <v>65</v>
      </c>
      <c r="C69" s="48">
        <f>'2 Income Statement'!B69</f>
        <v>0</v>
      </c>
      <c r="D69" s="142"/>
      <c r="E69" s="142"/>
      <c r="F69" s="144"/>
      <c r="G69" s="142"/>
      <c r="H69" s="142"/>
      <c r="I69" s="153"/>
      <c r="J69" s="92">
        <f t="shared" si="13"/>
        <v>0</v>
      </c>
      <c r="K69" s="98">
        <f>'1 Enterprises'!BP$14</f>
        <v>0</v>
      </c>
      <c r="L69" s="94">
        <f t="shared" si="14"/>
        <v>0</v>
      </c>
      <c r="N69" s="99">
        <f t="shared" si="6"/>
        <v>0</v>
      </c>
      <c r="O69" s="289">
        <f t="shared" si="3"/>
        <v>0</v>
      </c>
    </row>
    <row r="70" spans="2:15" ht="13.5" thickBot="1">
      <c r="B70" s="31" t="s">
        <v>66</v>
      </c>
      <c r="C70" s="48">
        <f>'2 Income Statement'!B70</f>
        <v>0</v>
      </c>
      <c r="D70" s="142"/>
      <c r="E70" s="142"/>
      <c r="F70" s="144"/>
      <c r="G70" s="142"/>
      <c r="H70" s="142"/>
      <c r="I70" s="153"/>
      <c r="J70" s="92">
        <f t="shared" si="13"/>
        <v>0</v>
      </c>
      <c r="K70" s="98">
        <f>'1 Enterprises'!BQ$14</f>
        <v>0</v>
      </c>
      <c r="L70" s="94">
        <f t="shared" si="14"/>
        <v>0</v>
      </c>
      <c r="N70" s="99">
        <f t="shared" si="6"/>
        <v>0</v>
      </c>
      <c r="O70" s="289">
        <f aca="true" t="shared" si="15" ref="O70:O104">SUM(L70,L172+L276+L378+L480+L582+L684+L786+L888+L990)</f>
        <v>0</v>
      </c>
    </row>
    <row r="71" spans="2:15" ht="13.5" thickBot="1">
      <c r="B71" s="31" t="s">
        <v>67</v>
      </c>
      <c r="C71" s="96">
        <f>'2 Income Statement'!B71</f>
        <v>0</v>
      </c>
      <c r="D71" s="142"/>
      <c r="E71" s="142"/>
      <c r="F71" s="144"/>
      <c r="G71" s="142"/>
      <c r="H71" s="142"/>
      <c r="I71" s="153"/>
      <c r="J71" s="92">
        <f t="shared" si="13"/>
        <v>0</v>
      </c>
      <c r="K71" s="98">
        <f>'1 Enterprises'!BR$14</f>
        <v>0</v>
      </c>
      <c r="L71" s="94">
        <f t="shared" si="14"/>
        <v>0</v>
      </c>
      <c r="N71" s="99">
        <f t="shared" si="6"/>
        <v>0</v>
      </c>
      <c r="O71" s="289">
        <f t="shared" si="15"/>
        <v>0</v>
      </c>
    </row>
    <row r="72" spans="2:15" ht="13.5" thickBot="1">
      <c r="B72" s="31" t="s">
        <v>68</v>
      </c>
      <c r="C72" s="48">
        <f>'2 Income Statement'!B72</f>
        <v>0</v>
      </c>
      <c r="D72" s="142"/>
      <c r="E72" s="142"/>
      <c r="F72" s="144"/>
      <c r="G72" s="142"/>
      <c r="H72" s="142"/>
      <c r="I72" s="153"/>
      <c r="J72" s="92">
        <f t="shared" si="13"/>
        <v>0</v>
      </c>
      <c r="K72" s="98">
        <f>'1 Enterprises'!BS$14</f>
        <v>0</v>
      </c>
      <c r="L72" s="94">
        <f t="shared" si="14"/>
        <v>0</v>
      </c>
      <c r="N72" s="99">
        <f t="shared" si="6"/>
        <v>0</v>
      </c>
      <c r="O72" s="289">
        <f t="shared" si="15"/>
        <v>0</v>
      </c>
    </row>
    <row r="73" spans="2:15" ht="13.5" thickBot="1">
      <c r="B73" s="31" t="s">
        <v>69</v>
      </c>
      <c r="C73" s="48">
        <f>'2 Income Statement'!B73</f>
        <v>0</v>
      </c>
      <c r="D73" s="142"/>
      <c r="E73" s="142"/>
      <c r="F73" s="144"/>
      <c r="G73" s="142"/>
      <c r="H73" s="142"/>
      <c r="I73" s="153"/>
      <c r="J73" s="92">
        <f t="shared" si="13"/>
        <v>0</v>
      </c>
      <c r="K73" s="98">
        <f>'1 Enterprises'!BT$14</f>
        <v>0</v>
      </c>
      <c r="L73" s="94">
        <f t="shared" si="14"/>
        <v>0</v>
      </c>
      <c r="N73" s="99">
        <f t="shared" si="6"/>
        <v>0</v>
      </c>
      <c r="O73" s="289">
        <f t="shared" si="15"/>
        <v>0</v>
      </c>
    </row>
    <row r="74" spans="2:15" ht="13.5" thickBot="1">
      <c r="B74" s="31" t="s">
        <v>70</v>
      </c>
      <c r="C74" s="48">
        <f>'2 Income Statement'!B74</f>
        <v>0</v>
      </c>
      <c r="D74" s="142"/>
      <c r="E74" s="142"/>
      <c r="F74" s="144"/>
      <c r="G74" s="142"/>
      <c r="H74" s="142"/>
      <c r="I74" s="153"/>
      <c r="J74" s="92">
        <f t="shared" si="13"/>
        <v>0</v>
      </c>
      <c r="K74" s="98">
        <f>'1 Enterprises'!BU$14</f>
        <v>0</v>
      </c>
      <c r="L74" s="94">
        <f t="shared" si="14"/>
        <v>0</v>
      </c>
      <c r="N74" s="99">
        <f t="shared" si="6"/>
        <v>0</v>
      </c>
      <c r="O74" s="289">
        <f t="shared" si="15"/>
        <v>0</v>
      </c>
    </row>
    <row r="75" spans="2:15" ht="13.5" thickBot="1">
      <c r="B75" s="31" t="s">
        <v>71</v>
      </c>
      <c r="C75" s="96">
        <f>'2 Income Statement'!B75</f>
        <v>0</v>
      </c>
      <c r="D75" s="142"/>
      <c r="E75" s="142"/>
      <c r="F75" s="144"/>
      <c r="G75" s="142"/>
      <c r="H75" s="142"/>
      <c r="I75" s="153"/>
      <c r="J75" s="92">
        <f t="shared" si="13"/>
        <v>0</v>
      </c>
      <c r="K75" s="98">
        <f>'1 Enterprises'!BV$14</f>
        <v>0</v>
      </c>
      <c r="L75" s="94">
        <f t="shared" si="14"/>
        <v>0</v>
      </c>
      <c r="N75" s="99">
        <f t="shared" si="6"/>
        <v>0</v>
      </c>
      <c r="O75" s="289">
        <f t="shared" si="15"/>
        <v>0</v>
      </c>
    </row>
    <row r="76" spans="2:15" ht="13.5" thickBot="1">
      <c r="B76" s="31" t="s">
        <v>72</v>
      </c>
      <c r="C76" s="48">
        <f>'2 Income Statement'!B76</f>
        <v>0</v>
      </c>
      <c r="D76" s="142"/>
      <c r="E76" s="142"/>
      <c r="F76" s="144"/>
      <c r="G76" s="142"/>
      <c r="H76" s="142"/>
      <c r="I76" s="153"/>
      <c r="J76" s="92">
        <f t="shared" si="13"/>
        <v>0</v>
      </c>
      <c r="K76" s="98">
        <f>'1 Enterprises'!BW$14</f>
        <v>0</v>
      </c>
      <c r="L76" s="94">
        <f t="shared" si="14"/>
        <v>0</v>
      </c>
      <c r="N76" s="99">
        <f t="shared" si="6"/>
        <v>0</v>
      </c>
      <c r="O76" s="289">
        <f t="shared" si="15"/>
        <v>0</v>
      </c>
    </row>
    <row r="77" spans="2:15" ht="13.5" thickBot="1">
      <c r="B77" s="31" t="s">
        <v>73</v>
      </c>
      <c r="C77" s="48">
        <f>'2 Income Statement'!B77</f>
        <v>0</v>
      </c>
      <c r="D77" s="142"/>
      <c r="E77" s="142"/>
      <c r="F77" s="144"/>
      <c r="G77" s="142"/>
      <c r="H77" s="142"/>
      <c r="I77" s="153"/>
      <c r="J77" s="92">
        <f t="shared" si="13"/>
        <v>0</v>
      </c>
      <c r="K77" s="98">
        <f>'1 Enterprises'!BX$14</f>
        <v>0</v>
      </c>
      <c r="L77" s="94">
        <f t="shared" si="14"/>
        <v>0</v>
      </c>
      <c r="N77" s="99">
        <f t="shared" si="6"/>
        <v>0</v>
      </c>
      <c r="O77" s="289">
        <f t="shared" si="15"/>
        <v>0</v>
      </c>
    </row>
    <row r="78" spans="2:15" ht="13.5" thickBot="1">
      <c r="B78" s="31" t="s">
        <v>74</v>
      </c>
      <c r="C78" s="48">
        <f>'2 Income Statement'!B78</f>
        <v>0</v>
      </c>
      <c r="D78" s="142"/>
      <c r="E78" s="142"/>
      <c r="F78" s="144"/>
      <c r="G78" s="142"/>
      <c r="H78" s="142"/>
      <c r="I78" s="153"/>
      <c r="J78" s="92">
        <f t="shared" si="13"/>
        <v>0</v>
      </c>
      <c r="K78" s="98">
        <f>'1 Enterprises'!BY$14</f>
        <v>0</v>
      </c>
      <c r="L78" s="94">
        <f t="shared" si="14"/>
        <v>0</v>
      </c>
      <c r="N78" s="99">
        <f t="shared" si="6"/>
        <v>0</v>
      </c>
      <c r="O78" s="289">
        <f t="shared" si="15"/>
        <v>0</v>
      </c>
    </row>
    <row r="79" spans="2:15" ht="13.5" thickBot="1">
      <c r="B79" s="31" t="s">
        <v>75</v>
      </c>
      <c r="C79" s="96">
        <f>'2 Income Statement'!B79</f>
        <v>0</v>
      </c>
      <c r="D79" s="142"/>
      <c r="E79" s="142"/>
      <c r="F79" s="144"/>
      <c r="G79" s="142"/>
      <c r="H79" s="142"/>
      <c r="I79" s="153"/>
      <c r="J79" s="92">
        <f t="shared" si="13"/>
        <v>0</v>
      </c>
      <c r="K79" s="98">
        <f>'1 Enterprises'!BZ$14</f>
        <v>0</v>
      </c>
      <c r="L79" s="94">
        <f t="shared" si="14"/>
        <v>0</v>
      </c>
      <c r="N79" s="99">
        <f t="shared" si="6"/>
        <v>0</v>
      </c>
      <c r="O79" s="289">
        <f t="shared" si="15"/>
        <v>0</v>
      </c>
    </row>
    <row r="80" spans="2:15" ht="13.5" thickBot="1">
      <c r="B80" s="31" t="s">
        <v>76</v>
      </c>
      <c r="C80" s="48">
        <f>'2 Income Statement'!B80</f>
        <v>0</v>
      </c>
      <c r="D80" s="142"/>
      <c r="E80" s="142"/>
      <c r="F80" s="144"/>
      <c r="G80" s="142"/>
      <c r="H80" s="142"/>
      <c r="I80" s="153"/>
      <c r="J80" s="92">
        <f>IF(G80&gt;0,(D80*(F80/G80)),0)</f>
        <v>0</v>
      </c>
      <c r="K80" s="93">
        <f>'1 Enterprises'!CA$14</f>
        <v>0</v>
      </c>
      <c r="L80" s="94">
        <f>IF(K80&gt;0,((J80/K80)*I80),0)</f>
        <v>0</v>
      </c>
      <c r="N80" s="99">
        <f t="shared" si="6"/>
        <v>0</v>
      </c>
      <c r="O80" s="289">
        <f t="shared" si="15"/>
        <v>0</v>
      </c>
    </row>
    <row r="81" spans="2:15" ht="13.5" thickBot="1">
      <c r="B81" s="31" t="s">
        <v>77</v>
      </c>
      <c r="C81" s="48">
        <f>'2 Income Statement'!B81</f>
        <v>0</v>
      </c>
      <c r="D81" s="142"/>
      <c r="E81" s="142"/>
      <c r="F81" s="144"/>
      <c r="G81" s="142"/>
      <c r="H81" s="142"/>
      <c r="I81" s="153"/>
      <c r="J81" s="92">
        <f aca="true" t="shared" si="16" ref="J81:J93">IF(G81&gt;0,(D81*(F81/G81)),0)</f>
        <v>0</v>
      </c>
      <c r="K81" s="97">
        <f>'1 Enterprises'!CB$14</f>
        <v>0</v>
      </c>
      <c r="L81" s="94">
        <f aca="true" t="shared" si="17" ref="L81:L93">IF(K81&gt;0,((J81/K81)*I81),0)</f>
        <v>0</v>
      </c>
      <c r="N81" s="99">
        <f t="shared" si="6"/>
        <v>0</v>
      </c>
      <c r="O81" s="289">
        <f t="shared" si="15"/>
        <v>0</v>
      </c>
    </row>
    <row r="82" spans="2:15" ht="13.5" thickBot="1">
      <c r="B82" s="31" t="s">
        <v>78</v>
      </c>
      <c r="C82" s="48">
        <f>'2 Income Statement'!B82</f>
        <v>0</v>
      </c>
      <c r="D82" s="142"/>
      <c r="E82" s="142"/>
      <c r="F82" s="144"/>
      <c r="G82" s="142"/>
      <c r="H82" s="142"/>
      <c r="I82" s="153"/>
      <c r="J82" s="92">
        <f t="shared" si="16"/>
        <v>0</v>
      </c>
      <c r="K82" s="97">
        <f>'1 Enterprises'!CC$14</f>
        <v>0</v>
      </c>
      <c r="L82" s="94">
        <f t="shared" si="17"/>
        <v>0</v>
      </c>
      <c r="N82" s="99">
        <f t="shared" si="6"/>
        <v>0</v>
      </c>
      <c r="O82" s="289">
        <f t="shared" si="15"/>
        <v>0</v>
      </c>
    </row>
    <row r="83" spans="2:15" ht="13.5" thickBot="1">
      <c r="B83" s="31" t="s">
        <v>79</v>
      </c>
      <c r="C83" s="96">
        <f>'2 Income Statement'!B83</f>
        <v>0</v>
      </c>
      <c r="D83" s="142"/>
      <c r="E83" s="142"/>
      <c r="F83" s="144"/>
      <c r="G83" s="142"/>
      <c r="H83" s="142"/>
      <c r="I83" s="153"/>
      <c r="J83" s="92">
        <f t="shared" si="16"/>
        <v>0</v>
      </c>
      <c r="K83" s="97">
        <f>'1 Enterprises'!CD$14</f>
        <v>0</v>
      </c>
      <c r="L83" s="94">
        <f t="shared" si="17"/>
        <v>0</v>
      </c>
      <c r="N83" s="99">
        <f aca="true" t="shared" si="18" ref="N83:N104">C83</f>
        <v>0</v>
      </c>
      <c r="O83" s="289">
        <f t="shared" si="15"/>
        <v>0</v>
      </c>
    </row>
    <row r="84" spans="2:15" ht="13.5" thickBot="1">
      <c r="B84" s="31" t="s">
        <v>80</v>
      </c>
      <c r="C84" s="48">
        <f>'2 Income Statement'!B84</f>
        <v>0</v>
      </c>
      <c r="D84" s="142"/>
      <c r="E84" s="142"/>
      <c r="F84" s="144"/>
      <c r="G84" s="142"/>
      <c r="H84" s="142"/>
      <c r="I84" s="153"/>
      <c r="J84" s="92">
        <f t="shared" si="16"/>
        <v>0</v>
      </c>
      <c r="K84" s="97">
        <f>'1 Enterprises'!CE$14</f>
        <v>0</v>
      </c>
      <c r="L84" s="94">
        <f t="shared" si="17"/>
        <v>0</v>
      </c>
      <c r="N84" s="99">
        <f t="shared" si="18"/>
        <v>0</v>
      </c>
      <c r="O84" s="289">
        <f t="shared" si="15"/>
        <v>0</v>
      </c>
    </row>
    <row r="85" spans="2:15" ht="13.5" thickBot="1">
      <c r="B85" s="31" t="s">
        <v>81</v>
      </c>
      <c r="C85" s="48">
        <f>'2 Income Statement'!B85</f>
        <v>0</v>
      </c>
      <c r="D85" s="142"/>
      <c r="E85" s="142"/>
      <c r="F85" s="144"/>
      <c r="G85" s="142"/>
      <c r="H85" s="142"/>
      <c r="I85" s="153"/>
      <c r="J85" s="92">
        <f t="shared" si="16"/>
        <v>0</v>
      </c>
      <c r="K85" s="97">
        <f>'1 Enterprises'!CF$14</f>
        <v>0</v>
      </c>
      <c r="L85" s="94">
        <f t="shared" si="17"/>
        <v>0</v>
      </c>
      <c r="N85" s="99">
        <f t="shared" si="18"/>
        <v>0</v>
      </c>
      <c r="O85" s="289">
        <f t="shared" si="15"/>
        <v>0</v>
      </c>
    </row>
    <row r="86" spans="2:15" ht="13.5" thickBot="1">
      <c r="B86" s="31" t="s">
        <v>82</v>
      </c>
      <c r="C86" s="48">
        <f>'2 Income Statement'!B86</f>
        <v>0</v>
      </c>
      <c r="D86" s="142"/>
      <c r="E86" s="142"/>
      <c r="F86" s="144"/>
      <c r="G86" s="142"/>
      <c r="H86" s="142"/>
      <c r="I86" s="153"/>
      <c r="J86" s="92">
        <f t="shared" si="16"/>
        <v>0</v>
      </c>
      <c r="K86" s="97">
        <f>'1 Enterprises'!CG$14</f>
        <v>0</v>
      </c>
      <c r="L86" s="94">
        <f t="shared" si="17"/>
        <v>0</v>
      </c>
      <c r="N86" s="99">
        <f t="shared" si="18"/>
        <v>0</v>
      </c>
      <c r="O86" s="289">
        <f t="shared" si="15"/>
        <v>0</v>
      </c>
    </row>
    <row r="87" spans="2:15" ht="13.5" thickBot="1">
      <c r="B87" s="31" t="s">
        <v>83</v>
      </c>
      <c r="C87" s="96">
        <f>'2 Income Statement'!B87</f>
        <v>0</v>
      </c>
      <c r="D87" s="142"/>
      <c r="E87" s="142"/>
      <c r="F87" s="144"/>
      <c r="G87" s="142"/>
      <c r="H87" s="142"/>
      <c r="I87" s="153"/>
      <c r="J87" s="92">
        <f t="shared" si="16"/>
        <v>0</v>
      </c>
      <c r="K87" s="98">
        <f>'1 Enterprises'!CH$14</f>
        <v>0</v>
      </c>
      <c r="L87" s="94">
        <f t="shared" si="17"/>
        <v>0</v>
      </c>
      <c r="N87" s="99">
        <f t="shared" si="18"/>
        <v>0</v>
      </c>
      <c r="O87" s="289">
        <f t="shared" si="15"/>
        <v>0</v>
      </c>
    </row>
    <row r="88" spans="2:15" ht="13.5" thickBot="1">
      <c r="B88" s="31" t="s">
        <v>84</v>
      </c>
      <c r="C88" s="48">
        <f>'2 Income Statement'!B88</f>
        <v>0</v>
      </c>
      <c r="D88" s="142"/>
      <c r="E88" s="142"/>
      <c r="F88" s="144"/>
      <c r="G88" s="142"/>
      <c r="H88" s="142"/>
      <c r="I88" s="153"/>
      <c r="J88" s="92">
        <f t="shared" si="16"/>
        <v>0</v>
      </c>
      <c r="K88" s="98">
        <f>'1 Enterprises'!CI$14</f>
        <v>0</v>
      </c>
      <c r="L88" s="94">
        <f t="shared" si="17"/>
        <v>0</v>
      </c>
      <c r="N88" s="99">
        <f t="shared" si="18"/>
        <v>0</v>
      </c>
      <c r="O88" s="289">
        <f t="shared" si="15"/>
        <v>0</v>
      </c>
    </row>
    <row r="89" spans="2:15" ht="13.5" thickBot="1">
      <c r="B89" s="31" t="s">
        <v>85</v>
      </c>
      <c r="C89" s="48">
        <f>'2 Income Statement'!B89</f>
        <v>0</v>
      </c>
      <c r="D89" s="142"/>
      <c r="E89" s="142"/>
      <c r="F89" s="144"/>
      <c r="G89" s="142"/>
      <c r="H89" s="142"/>
      <c r="I89" s="153"/>
      <c r="J89" s="92">
        <f t="shared" si="16"/>
        <v>0</v>
      </c>
      <c r="K89" s="98">
        <f>'1 Enterprises'!CJ$14</f>
        <v>0</v>
      </c>
      <c r="L89" s="94">
        <f t="shared" si="17"/>
        <v>0</v>
      </c>
      <c r="N89" s="99">
        <f t="shared" si="18"/>
        <v>0</v>
      </c>
      <c r="O89" s="289">
        <f t="shared" si="15"/>
        <v>0</v>
      </c>
    </row>
    <row r="90" spans="2:15" ht="13.5" thickBot="1">
      <c r="B90" s="31" t="s">
        <v>86</v>
      </c>
      <c r="C90" s="48">
        <f>'2 Income Statement'!B90</f>
        <v>0</v>
      </c>
      <c r="D90" s="142"/>
      <c r="E90" s="142"/>
      <c r="F90" s="144"/>
      <c r="G90" s="142"/>
      <c r="H90" s="142"/>
      <c r="I90" s="153"/>
      <c r="J90" s="92">
        <f t="shared" si="16"/>
        <v>0</v>
      </c>
      <c r="K90" s="98">
        <f>'1 Enterprises'!CK$14</f>
        <v>0</v>
      </c>
      <c r="L90" s="94">
        <f t="shared" si="17"/>
        <v>0</v>
      </c>
      <c r="N90" s="99">
        <f t="shared" si="18"/>
        <v>0</v>
      </c>
      <c r="O90" s="289">
        <f t="shared" si="15"/>
        <v>0</v>
      </c>
    </row>
    <row r="91" spans="2:15" ht="13.5" thickBot="1">
      <c r="B91" s="31" t="s">
        <v>87</v>
      </c>
      <c r="C91" s="96">
        <f>'2 Income Statement'!B91</f>
        <v>0</v>
      </c>
      <c r="D91" s="142"/>
      <c r="E91" s="142"/>
      <c r="F91" s="144"/>
      <c r="G91" s="142"/>
      <c r="H91" s="142"/>
      <c r="I91" s="153"/>
      <c r="J91" s="92">
        <f t="shared" si="16"/>
        <v>0</v>
      </c>
      <c r="K91" s="98">
        <f>'1 Enterprises'!CL$14</f>
        <v>0</v>
      </c>
      <c r="L91" s="94">
        <f t="shared" si="17"/>
        <v>0</v>
      </c>
      <c r="N91" s="99">
        <f t="shared" si="18"/>
        <v>0</v>
      </c>
      <c r="O91" s="289">
        <f t="shared" si="15"/>
        <v>0</v>
      </c>
    </row>
    <row r="92" spans="2:15" ht="13.5" thickBot="1">
      <c r="B92" s="31" t="s">
        <v>88</v>
      </c>
      <c r="C92" s="48">
        <f>'2 Income Statement'!B92</f>
        <v>0</v>
      </c>
      <c r="D92" s="142"/>
      <c r="E92" s="142"/>
      <c r="F92" s="144"/>
      <c r="G92" s="142"/>
      <c r="H92" s="142"/>
      <c r="I92" s="153"/>
      <c r="J92" s="92">
        <f>IF(G92&gt;0,(D92*(F92/G92)),0)</f>
        <v>0</v>
      </c>
      <c r="K92" s="98">
        <f>'1 Enterprises'!CM$14</f>
        <v>0</v>
      </c>
      <c r="L92" s="94">
        <f>IF(K92&gt;0,((J92/K92)*I92),0)</f>
        <v>0</v>
      </c>
      <c r="N92" s="99">
        <f t="shared" si="18"/>
        <v>0</v>
      </c>
      <c r="O92" s="289">
        <f t="shared" si="15"/>
        <v>0</v>
      </c>
    </row>
    <row r="93" spans="2:15" ht="13.5" thickBot="1">
      <c r="B93" s="31" t="s">
        <v>89</v>
      </c>
      <c r="C93" s="48">
        <f>'2 Income Statement'!B93</f>
        <v>0</v>
      </c>
      <c r="D93" s="142"/>
      <c r="E93" s="142"/>
      <c r="F93" s="144"/>
      <c r="G93" s="142"/>
      <c r="H93" s="142"/>
      <c r="I93" s="153"/>
      <c r="J93" s="92">
        <f aca="true" t="shared" si="19" ref="J93:J104">IF(G93&gt;0,(D93*(F93/G93)),0)</f>
        <v>0</v>
      </c>
      <c r="K93" s="98">
        <f>'1 Enterprises'!CN$14</f>
        <v>0</v>
      </c>
      <c r="L93" s="94">
        <f aca="true" t="shared" si="20" ref="L93:L104">IF(K93&gt;0,((J93/K93)*I93),0)</f>
        <v>0</v>
      </c>
      <c r="N93" s="99">
        <f t="shared" si="18"/>
        <v>0</v>
      </c>
      <c r="O93" s="289">
        <f t="shared" si="15"/>
        <v>0</v>
      </c>
    </row>
    <row r="94" spans="2:15" ht="13.5" thickBot="1">
      <c r="B94" s="31" t="s">
        <v>90</v>
      </c>
      <c r="C94" s="48">
        <f>'2 Income Statement'!B94</f>
        <v>0</v>
      </c>
      <c r="D94" s="142"/>
      <c r="E94" s="142"/>
      <c r="F94" s="144"/>
      <c r="G94" s="142"/>
      <c r="H94" s="142"/>
      <c r="I94" s="153"/>
      <c r="J94" s="92">
        <f t="shared" si="19"/>
        <v>0</v>
      </c>
      <c r="K94" s="98">
        <f>'1 Enterprises'!CO$14</f>
        <v>0</v>
      </c>
      <c r="L94" s="94">
        <f t="shared" si="20"/>
        <v>0</v>
      </c>
      <c r="N94" s="99">
        <f t="shared" si="18"/>
        <v>0</v>
      </c>
      <c r="O94" s="289">
        <f t="shared" si="15"/>
        <v>0</v>
      </c>
    </row>
    <row r="95" spans="2:15" ht="13.5" thickBot="1">
      <c r="B95" s="31" t="s">
        <v>91</v>
      </c>
      <c r="C95" s="96">
        <f>'2 Income Statement'!B95</f>
        <v>0</v>
      </c>
      <c r="D95" s="142"/>
      <c r="E95" s="142"/>
      <c r="F95" s="144"/>
      <c r="G95" s="142"/>
      <c r="H95" s="142"/>
      <c r="I95" s="153"/>
      <c r="J95" s="92">
        <f t="shared" si="19"/>
        <v>0</v>
      </c>
      <c r="K95" s="98">
        <f>'1 Enterprises'!CP$14</f>
        <v>0</v>
      </c>
      <c r="L95" s="94">
        <f t="shared" si="20"/>
        <v>0</v>
      </c>
      <c r="N95" s="99">
        <f t="shared" si="18"/>
        <v>0</v>
      </c>
      <c r="O95" s="289">
        <f t="shared" si="15"/>
        <v>0</v>
      </c>
    </row>
    <row r="96" spans="2:15" ht="13.5" thickBot="1">
      <c r="B96" s="31" t="s">
        <v>92</v>
      </c>
      <c r="C96" s="48">
        <f>'2 Income Statement'!B96</f>
        <v>0</v>
      </c>
      <c r="D96" s="142"/>
      <c r="E96" s="142"/>
      <c r="F96" s="144"/>
      <c r="G96" s="142"/>
      <c r="H96" s="142"/>
      <c r="I96" s="153"/>
      <c r="J96" s="92">
        <f t="shared" si="19"/>
        <v>0</v>
      </c>
      <c r="K96" s="98">
        <f>'1 Enterprises'!CQ$14</f>
        <v>0</v>
      </c>
      <c r="L96" s="94">
        <f t="shared" si="20"/>
        <v>0</v>
      </c>
      <c r="N96" s="99">
        <f t="shared" si="18"/>
        <v>0</v>
      </c>
      <c r="O96" s="289">
        <f t="shared" si="15"/>
        <v>0</v>
      </c>
    </row>
    <row r="97" spans="2:15" ht="13.5" thickBot="1">
      <c r="B97" s="31" t="s">
        <v>93</v>
      </c>
      <c r="C97" s="48">
        <f>'2 Income Statement'!B97</f>
        <v>0</v>
      </c>
      <c r="D97" s="142"/>
      <c r="E97" s="142"/>
      <c r="F97" s="144"/>
      <c r="G97" s="142"/>
      <c r="H97" s="142"/>
      <c r="I97" s="153"/>
      <c r="J97" s="92">
        <f t="shared" si="19"/>
        <v>0</v>
      </c>
      <c r="K97" s="98">
        <f>'1 Enterprises'!CR$14</f>
        <v>0</v>
      </c>
      <c r="L97" s="94">
        <f t="shared" si="20"/>
        <v>0</v>
      </c>
      <c r="N97" s="99">
        <f t="shared" si="18"/>
        <v>0</v>
      </c>
      <c r="O97" s="289">
        <f t="shared" si="15"/>
        <v>0</v>
      </c>
    </row>
    <row r="98" spans="2:15" ht="13.5" thickBot="1">
      <c r="B98" s="31" t="s">
        <v>94</v>
      </c>
      <c r="C98" s="48">
        <f>'2 Income Statement'!B98</f>
        <v>0</v>
      </c>
      <c r="D98" s="142"/>
      <c r="E98" s="142"/>
      <c r="F98" s="144"/>
      <c r="G98" s="142"/>
      <c r="H98" s="142"/>
      <c r="I98" s="153"/>
      <c r="J98" s="92">
        <f t="shared" si="19"/>
        <v>0</v>
      </c>
      <c r="K98" s="98">
        <f>'1 Enterprises'!CS$14</f>
        <v>0</v>
      </c>
      <c r="L98" s="94">
        <f t="shared" si="20"/>
        <v>0</v>
      </c>
      <c r="N98" s="99">
        <f t="shared" si="18"/>
        <v>0</v>
      </c>
      <c r="O98" s="289">
        <f t="shared" si="15"/>
        <v>0</v>
      </c>
    </row>
    <row r="99" spans="2:15" ht="13.5" thickBot="1">
      <c r="B99" s="31" t="s">
        <v>95</v>
      </c>
      <c r="C99" s="96">
        <f>'2 Income Statement'!B99</f>
        <v>0</v>
      </c>
      <c r="D99" s="142"/>
      <c r="E99" s="142"/>
      <c r="F99" s="144"/>
      <c r="G99" s="142"/>
      <c r="H99" s="142"/>
      <c r="I99" s="153"/>
      <c r="J99" s="92">
        <f t="shared" si="19"/>
        <v>0</v>
      </c>
      <c r="K99" s="98">
        <f>'1 Enterprises'!CT$14</f>
        <v>0</v>
      </c>
      <c r="L99" s="94">
        <f t="shared" si="20"/>
        <v>0</v>
      </c>
      <c r="N99" s="99">
        <f t="shared" si="18"/>
        <v>0</v>
      </c>
      <c r="O99" s="289">
        <f t="shared" si="15"/>
        <v>0</v>
      </c>
    </row>
    <row r="100" spans="2:15" ht="13.5" thickBot="1">
      <c r="B100" s="31" t="s">
        <v>96</v>
      </c>
      <c r="C100" s="48">
        <f>'2 Income Statement'!B100</f>
        <v>0</v>
      </c>
      <c r="D100" s="142"/>
      <c r="E100" s="142"/>
      <c r="F100" s="144"/>
      <c r="G100" s="142"/>
      <c r="H100" s="142"/>
      <c r="I100" s="153"/>
      <c r="J100" s="92">
        <f t="shared" si="19"/>
        <v>0</v>
      </c>
      <c r="K100" s="98">
        <f>'1 Enterprises'!CU$14</f>
        <v>0</v>
      </c>
      <c r="L100" s="94">
        <f t="shared" si="20"/>
        <v>0</v>
      </c>
      <c r="N100" s="99">
        <f t="shared" si="18"/>
        <v>0</v>
      </c>
      <c r="O100" s="289">
        <f t="shared" si="15"/>
        <v>0</v>
      </c>
    </row>
    <row r="101" spans="2:15" ht="13.5" thickBot="1">
      <c r="B101" s="31" t="s">
        <v>97</v>
      </c>
      <c r="C101" s="48">
        <f>'2 Income Statement'!B101</f>
        <v>0</v>
      </c>
      <c r="D101" s="142"/>
      <c r="E101" s="142"/>
      <c r="F101" s="144"/>
      <c r="G101" s="142"/>
      <c r="H101" s="142"/>
      <c r="I101" s="153"/>
      <c r="J101" s="92">
        <f t="shared" si="19"/>
        <v>0</v>
      </c>
      <c r="K101" s="98">
        <f>'1 Enterprises'!CV$14</f>
        <v>0</v>
      </c>
      <c r="L101" s="94">
        <f t="shared" si="20"/>
        <v>0</v>
      </c>
      <c r="N101" s="99">
        <f t="shared" si="18"/>
        <v>0</v>
      </c>
      <c r="O101" s="289">
        <f t="shared" si="15"/>
        <v>0</v>
      </c>
    </row>
    <row r="102" spans="2:15" ht="13.5" thickBot="1">
      <c r="B102" s="31" t="s">
        <v>98</v>
      </c>
      <c r="C102" s="48">
        <f>'2 Income Statement'!B102</f>
        <v>0</v>
      </c>
      <c r="D102" s="142"/>
      <c r="E102" s="142"/>
      <c r="F102" s="144"/>
      <c r="G102" s="142"/>
      <c r="H102" s="142"/>
      <c r="I102" s="153"/>
      <c r="J102" s="92">
        <f t="shared" si="19"/>
        <v>0</v>
      </c>
      <c r="K102" s="98">
        <f>'1 Enterprises'!CW$14</f>
        <v>0</v>
      </c>
      <c r="L102" s="94">
        <f t="shared" si="20"/>
        <v>0</v>
      </c>
      <c r="N102" s="99">
        <f t="shared" si="18"/>
        <v>0</v>
      </c>
      <c r="O102" s="289">
        <f t="shared" si="15"/>
        <v>0</v>
      </c>
    </row>
    <row r="103" spans="2:15" ht="13.5" thickBot="1">
      <c r="B103" s="31" t="s">
        <v>99</v>
      </c>
      <c r="C103" s="96">
        <f>'2 Income Statement'!B103</f>
        <v>0</v>
      </c>
      <c r="D103" s="142"/>
      <c r="E103" s="142"/>
      <c r="F103" s="144"/>
      <c r="G103" s="142"/>
      <c r="H103" s="142"/>
      <c r="I103" s="153"/>
      <c r="J103" s="92">
        <f t="shared" si="19"/>
        <v>0</v>
      </c>
      <c r="K103" s="98">
        <f>'1 Enterprises'!CX$14</f>
        <v>0</v>
      </c>
      <c r="L103" s="94">
        <f t="shared" si="20"/>
        <v>0</v>
      </c>
      <c r="N103" s="99">
        <f t="shared" si="18"/>
        <v>0</v>
      </c>
      <c r="O103" s="289">
        <f t="shared" si="15"/>
        <v>0</v>
      </c>
    </row>
    <row r="104" spans="2:15" ht="13.5" thickBot="1">
      <c r="B104" s="31" t="s">
        <v>100</v>
      </c>
      <c r="C104" s="48">
        <f>'2 Income Statement'!B104</f>
        <v>0</v>
      </c>
      <c r="D104" s="142"/>
      <c r="E104" s="142"/>
      <c r="F104" s="144"/>
      <c r="G104" s="142"/>
      <c r="H104" s="142"/>
      <c r="I104" s="153"/>
      <c r="J104" s="92">
        <f t="shared" si="19"/>
        <v>0</v>
      </c>
      <c r="K104" s="98">
        <f>'1 Enterprises'!CY$14</f>
        <v>0</v>
      </c>
      <c r="L104" s="94">
        <f t="shared" si="20"/>
        <v>0</v>
      </c>
      <c r="N104" s="99">
        <f t="shared" si="18"/>
        <v>0</v>
      </c>
      <c r="O104" s="289">
        <f t="shared" si="15"/>
        <v>0</v>
      </c>
    </row>
    <row r="105" ht="12">
      <c r="C105" s="31"/>
    </row>
    <row r="106" spans="3:12" ht="12.75">
      <c r="C106" s="268" t="s">
        <v>1</v>
      </c>
      <c r="D106" s="269"/>
      <c r="E106" s="269"/>
      <c r="F106" s="269"/>
      <c r="G106" s="269"/>
      <c r="H106" s="269"/>
      <c r="I106" s="269"/>
      <c r="J106" s="269"/>
      <c r="K106" s="269"/>
      <c r="L106" s="270"/>
    </row>
    <row r="107" spans="2:12" ht="12.75">
      <c r="B107" s="31" t="s">
        <v>471</v>
      </c>
      <c r="C107" s="287">
        <f>C5</f>
        <v>0</v>
      </c>
      <c r="D107" s="142"/>
      <c r="E107" s="142"/>
      <c r="F107" s="144"/>
      <c r="G107" s="142"/>
      <c r="H107" s="142"/>
      <c r="I107" s="153"/>
      <c r="J107" s="92">
        <f>IF(G107&gt;0,(D107*(F107/G107)),0)</f>
        <v>0</v>
      </c>
      <c r="K107" s="93">
        <f>K5</f>
        <v>0</v>
      </c>
      <c r="L107" s="94">
        <f>IF(K107&gt;0,((J107/K107)*I107),0)</f>
        <v>0</v>
      </c>
    </row>
    <row r="108" spans="2:12" ht="12.75">
      <c r="B108" s="31" t="s">
        <v>472</v>
      </c>
      <c r="C108" s="288">
        <f>C6</f>
        <v>0</v>
      </c>
      <c r="D108" s="142"/>
      <c r="E108" s="142"/>
      <c r="F108" s="144"/>
      <c r="G108" s="142"/>
      <c r="H108" s="142"/>
      <c r="I108" s="153"/>
      <c r="J108" s="92">
        <f aca="true" t="shared" si="21" ref="J108:J120">IF(G108&gt;0,(D108*(F108/G108)),0)</f>
        <v>0</v>
      </c>
      <c r="K108" s="97">
        <f>K6</f>
        <v>0</v>
      </c>
      <c r="L108" s="94">
        <f aca="true" t="shared" si="22" ref="L108:L120">IF(K108&gt;0,((J108/K108)*I108),0)</f>
        <v>0</v>
      </c>
    </row>
    <row r="109" spans="2:12" ht="12.75">
      <c r="B109" s="31" t="s">
        <v>473</v>
      </c>
      <c r="C109" s="287">
        <f aca="true" t="shared" si="23" ref="C109:C172">C7</f>
        <v>0</v>
      </c>
      <c r="D109" s="142"/>
      <c r="E109" s="142"/>
      <c r="F109" s="144"/>
      <c r="G109" s="142"/>
      <c r="H109" s="142"/>
      <c r="I109" s="153"/>
      <c r="J109" s="92">
        <f t="shared" si="21"/>
        <v>0</v>
      </c>
      <c r="K109" s="97">
        <f>K7</f>
        <v>0</v>
      </c>
      <c r="L109" s="94">
        <f t="shared" si="22"/>
        <v>0</v>
      </c>
    </row>
    <row r="110" spans="2:12" ht="12.75">
      <c r="B110" s="31" t="s">
        <v>474</v>
      </c>
      <c r="C110" s="288">
        <f t="shared" si="23"/>
        <v>0</v>
      </c>
      <c r="D110" s="142"/>
      <c r="E110" s="142"/>
      <c r="F110" s="144"/>
      <c r="G110" s="142"/>
      <c r="H110" s="142"/>
      <c r="I110" s="153"/>
      <c r="J110" s="92">
        <f t="shared" si="21"/>
        <v>0</v>
      </c>
      <c r="K110" s="93">
        <f aca="true" t="shared" si="24" ref="K110:K173">K8</f>
        <v>0</v>
      </c>
      <c r="L110" s="94">
        <f t="shared" si="22"/>
        <v>0</v>
      </c>
    </row>
    <row r="111" spans="2:12" ht="12.75">
      <c r="B111" s="31" t="s">
        <v>475</v>
      </c>
      <c r="C111" s="287">
        <f t="shared" si="23"/>
        <v>0</v>
      </c>
      <c r="D111" s="142"/>
      <c r="E111" s="142"/>
      <c r="F111" s="144"/>
      <c r="G111" s="142"/>
      <c r="H111" s="142"/>
      <c r="I111" s="153"/>
      <c r="J111" s="92">
        <f t="shared" si="21"/>
        <v>0</v>
      </c>
      <c r="K111" s="97">
        <f t="shared" si="24"/>
        <v>0</v>
      </c>
      <c r="L111" s="94">
        <f t="shared" si="22"/>
        <v>0</v>
      </c>
    </row>
    <row r="112" spans="2:12" ht="12.75">
      <c r="B112" s="31" t="s">
        <v>476</v>
      </c>
      <c r="C112" s="288">
        <f t="shared" si="23"/>
        <v>0</v>
      </c>
      <c r="D112" s="142"/>
      <c r="E112" s="142"/>
      <c r="F112" s="144"/>
      <c r="G112" s="142"/>
      <c r="H112" s="142"/>
      <c r="I112" s="153"/>
      <c r="J112" s="92">
        <f t="shared" si="21"/>
        <v>0</v>
      </c>
      <c r="K112" s="97">
        <f t="shared" si="24"/>
        <v>0</v>
      </c>
      <c r="L112" s="94">
        <f t="shared" si="22"/>
        <v>0</v>
      </c>
    </row>
    <row r="113" spans="2:12" ht="12.75">
      <c r="B113" s="31" t="s">
        <v>477</v>
      </c>
      <c r="C113" s="287">
        <f t="shared" si="23"/>
        <v>0</v>
      </c>
      <c r="D113" s="142"/>
      <c r="E113" s="142"/>
      <c r="F113" s="144"/>
      <c r="G113" s="142"/>
      <c r="H113" s="142"/>
      <c r="I113" s="153"/>
      <c r="J113" s="92">
        <f t="shared" si="21"/>
        <v>0</v>
      </c>
      <c r="K113" s="93">
        <f t="shared" si="24"/>
        <v>0</v>
      </c>
      <c r="L113" s="94">
        <f t="shared" si="22"/>
        <v>0</v>
      </c>
    </row>
    <row r="114" spans="2:12" ht="12.75">
      <c r="B114" s="31" t="s">
        <v>478</v>
      </c>
      <c r="C114" s="288">
        <f t="shared" si="23"/>
        <v>0</v>
      </c>
      <c r="D114" s="142"/>
      <c r="E114" s="142"/>
      <c r="F114" s="144"/>
      <c r="G114" s="142"/>
      <c r="H114" s="142"/>
      <c r="I114" s="153"/>
      <c r="J114" s="92">
        <f t="shared" si="21"/>
        <v>0</v>
      </c>
      <c r="K114" s="97">
        <f t="shared" si="24"/>
        <v>0</v>
      </c>
      <c r="L114" s="94">
        <f t="shared" si="22"/>
        <v>0</v>
      </c>
    </row>
    <row r="115" spans="2:12" ht="12.75">
      <c r="B115" s="31" t="s">
        <v>479</v>
      </c>
      <c r="C115" s="287">
        <f t="shared" si="23"/>
        <v>0</v>
      </c>
      <c r="D115" s="142"/>
      <c r="E115" s="142"/>
      <c r="F115" s="144"/>
      <c r="G115" s="142"/>
      <c r="H115" s="142"/>
      <c r="I115" s="153"/>
      <c r="J115" s="92">
        <f t="shared" si="21"/>
        <v>0</v>
      </c>
      <c r="K115" s="97">
        <f t="shared" si="24"/>
        <v>0</v>
      </c>
      <c r="L115" s="94">
        <f t="shared" si="22"/>
        <v>0</v>
      </c>
    </row>
    <row r="116" spans="2:12" ht="12.75">
      <c r="B116" s="31" t="s">
        <v>480</v>
      </c>
      <c r="C116" s="288">
        <f t="shared" si="23"/>
        <v>0</v>
      </c>
      <c r="D116" s="142"/>
      <c r="E116" s="142"/>
      <c r="F116" s="144"/>
      <c r="G116" s="142"/>
      <c r="H116" s="142"/>
      <c r="I116" s="153"/>
      <c r="J116" s="92">
        <f t="shared" si="21"/>
        <v>0</v>
      </c>
      <c r="K116" s="93">
        <f t="shared" si="24"/>
        <v>0</v>
      </c>
      <c r="L116" s="94">
        <f t="shared" si="22"/>
        <v>0</v>
      </c>
    </row>
    <row r="117" spans="2:12" ht="12.75">
      <c r="B117" s="31" t="s">
        <v>481</v>
      </c>
      <c r="C117" s="287">
        <f t="shared" si="23"/>
        <v>0</v>
      </c>
      <c r="D117" s="142"/>
      <c r="E117" s="142"/>
      <c r="F117" s="144"/>
      <c r="G117" s="142"/>
      <c r="H117" s="142"/>
      <c r="I117" s="153"/>
      <c r="J117" s="92">
        <f t="shared" si="21"/>
        <v>0</v>
      </c>
      <c r="K117" s="97">
        <f t="shared" si="24"/>
        <v>0</v>
      </c>
      <c r="L117" s="94">
        <f t="shared" si="22"/>
        <v>0</v>
      </c>
    </row>
    <row r="118" spans="2:12" ht="12.75">
      <c r="B118" s="31" t="s">
        <v>482</v>
      </c>
      <c r="C118" s="288">
        <f t="shared" si="23"/>
        <v>0</v>
      </c>
      <c r="D118" s="142"/>
      <c r="E118" s="142"/>
      <c r="F118" s="144"/>
      <c r="G118" s="142"/>
      <c r="H118" s="142"/>
      <c r="I118" s="153"/>
      <c r="J118" s="92">
        <f t="shared" si="21"/>
        <v>0</v>
      </c>
      <c r="K118" s="97">
        <f t="shared" si="24"/>
        <v>0</v>
      </c>
      <c r="L118" s="94">
        <f t="shared" si="22"/>
        <v>0</v>
      </c>
    </row>
    <row r="119" spans="2:12" ht="12.75">
      <c r="B119" s="31" t="s">
        <v>483</v>
      </c>
      <c r="C119" s="287">
        <f t="shared" si="23"/>
        <v>0</v>
      </c>
      <c r="D119" s="142"/>
      <c r="E119" s="142"/>
      <c r="F119" s="144"/>
      <c r="G119" s="142"/>
      <c r="H119" s="142"/>
      <c r="I119" s="153"/>
      <c r="J119" s="92">
        <f>IF(G119&gt;0,(D119*(F119/G119)),0)</f>
        <v>0</v>
      </c>
      <c r="K119" s="93">
        <f t="shared" si="24"/>
        <v>0</v>
      </c>
      <c r="L119" s="94">
        <f>IF(K119&gt;0,((J119/K119)*I119),0)</f>
        <v>0</v>
      </c>
    </row>
    <row r="120" spans="2:12" ht="12.75">
      <c r="B120" s="31" t="s">
        <v>484</v>
      </c>
      <c r="C120" s="288">
        <f t="shared" si="23"/>
        <v>0</v>
      </c>
      <c r="D120" s="142"/>
      <c r="E120" s="142"/>
      <c r="F120" s="144"/>
      <c r="G120" s="142"/>
      <c r="H120" s="142"/>
      <c r="I120" s="153"/>
      <c r="J120" s="92">
        <f aca="true" t="shared" si="25" ref="J120:J132">IF(G120&gt;0,(D120*(F120/G120)),0)</f>
        <v>0</v>
      </c>
      <c r="K120" s="97">
        <f t="shared" si="24"/>
        <v>0</v>
      </c>
      <c r="L120" s="94">
        <f aca="true" t="shared" si="26" ref="L120:L132">IF(K120&gt;0,((J120/K120)*I120),0)</f>
        <v>0</v>
      </c>
    </row>
    <row r="121" spans="2:12" ht="12.75">
      <c r="B121" s="31" t="s">
        <v>485</v>
      </c>
      <c r="C121" s="287">
        <f t="shared" si="23"/>
        <v>0</v>
      </c>
      <c r="D121" s="142"/>
      <c r="E121" s="142"/>
      <c r="F121" s="144"/>
      <c r="G121" s="142"/>
      <c r="H121" s="142"/>
      <c r="I121" s="153"/>
      <c r="J121" s="92">
        <f t="shared" si="25"/>
        <v>0</v>
      </c>
      <c r="K121" s="97">
        <f t="shared" si="24"/>
        <v>0</v>
      </c>
      <c r="L121" s="94">
        <f t="shared" si="26"/>
        <v>0</v>
      </c>
    </row>
    <row r="122" spans="2:12" ht="12.75">
      <c r="B122" s="31" t="s">
        <v>486</v>
      </c>
      <c r="C122" s="288">
        <f t="shared" si="23"/>
        <v>0</v>
      </c>
      <c r="D122" s="142"/>
      <c r="E122" s="142"/>
      <c r="F122" s="144"/>
      <c r="G122" s="142"/>
      <c r="H122" s="142"/>
      <c r="I122" s="153"/>
      <c r="J122" s="92">
        <f t="shared" si="25"/>
        <v>0</v>
      </c>
      <c r="K122" s="93">
        <f t="shared" si="24"/>
        <v>0</v>
      </c>
      <c r="L122" s="94">
        <f t="shared" si="26"/>
        <v>0</v>
      </c>
    </row>
    <row r="123" spans="2:12" ht="12.75">
      <c r="B123" s="31" t="s">
        <v>487</v>
      </c>
      <c r="C123" s="287">
        <f t="shared" si="23"/>
        <v>0</v>
      </c>
      <c r="D123" s="142"/>
      <c r="E123" s="142"/>
      <c r="F123" s="144"/>
      <c r="G123" s="142"/>
      <c r="H123" s="142"/>
      <c r="I123" s="153"/>
      <c r="J123" s="92">
        <f t="shared" si="25"/>
        <v>0</v>
      </c>
      <c r="K123" s="97">
        <f t="shared" si="24"/>
        <v>0</v>
      </c>
      <c r="L123" s="94">
        <f t="shared" si="26"/>
        <v>0</v>
      </c>
    </row>
    <row r="124" spans="2:12" ht="12.75">
      <c r="B124" s="31" t="s">
        <v>488</v>
      </c>
      <c r="C124" s="288">
        <f t="shared" si="23"/>
        <v>0</v>
      </c>
      <c r="D124" s="142"/>
      <c r="E124" s="142"/>
      <c r="F124" s="144"/>
      <c r="G124" s="142"/>
      <c r="H124" s="142"/>
      <c r="I124" s="153"/>
      <c r="J124" s="92">
        <f t="shared" si="25"/>
        <v>0</v>
      </c>
      <c r="K124" s="97">
        <f t="shared" si="24"/>
        <v>0</v>
      </c>
      <c r="L124" s="94">
        <f t="shared" si="26"/>
        <v>0</v>
      </c>
    </row>
    <row r="125" spans="2:12" ht="12.75">
      <c r="B125" s="31" t="s">
        <v>489</v>
      </c>
      <c r="C125" s="287">
        <f t="shared" si="23"/>
        <v>0</v>
      </c>
      <c r="D125" s="142"/>
      <c r="E125" s="142"/>
      <c r="F125" s="144"/>
      <c r="G125" s="142"/>
      <c r="H125" s="142"/>
      <c r="I125" s="153"/>
      <c r="J125" s="92">
        <f t="shared" si="25"/>
        <v>0</v>
      </c>
      <c r="K125" s="93">
        <f t="shared" si="24"/>
        <v>0</v>
      </c>
      <c r="L125" s="94">
        <f t="shared" si="26"/>
        <v>0</v>
      </c>
    </row>
    <row r="126" spans="2:12" ht="12.75">
      <c r="B126" s="31" t="s">
        <v>490</v>
      </c>
      <c r="C126" s="288">
        <f t="shared" si="23"/>
        <v>0</v>
      </c>
      <c r="D126" s="142"/>
      <c r="E126" s="142"/>
      <c r="F126" s="144"/>
      <c r="G126" s="142"/>
      <c r="H126" s="142"/>
      <c r="I126" s="153"/>
      <c r="J126" s="92">
        <f t="shared" si="25"/>
        <v>0</v>
      </c>
      <c r="K126" s="97">
        <f t="shared" si="24"/>
        <v>0</v>
      </c>
      <c r="L126" s="94">
        <f t="shared" si="26"/>
        <v>0</v>
      </c>
    </row>
    <row r="127" spans="2:12" ht="12.75">
      <c r="B127" s="31" t="s">
        <v>491</v>
      </c>
      <c r="C127" s="287">
        <f t="shared" si="23"/>
        <v>0</v>
      </c>
      <c r="D127" s="142"/>
      <c r="E127" s="142"/>
      <c r="F127" s="144"/>
      <c r="G127" s="142"/>
      <c r="H127" s="142"/>
      <c r="I127" s="153"/>
      <c r="J127" s="92">
        <f t="shared" si="25"/>
        <v>0</v>
      </c>
      <c r="K127" s="97">
        <f t="shared" si="24"/>
        <v>0</v>
      </c>
      <c r="L127" s="94">
        <f t="shared" si="26"/>
        <v>0</v>
      </c>
    </row>
    <row r="128" spans="2:12" ht="12.75">
      <c r="B128" s="31" t="s">
        <v>492</v>
      </c>
      <c r="C128" s="288">
        <f t="shared" si="23"/>
        <v>0</v>
      </c>
      <c r="D128" s="142"/>
      <c r="E128" s="142"/>
      <c r="F128" s="144"/>
      <c r="G128" s="142"/>
      <c r="H128" s="142"/>
      <c r="I128" s="153"/>
      <c r="J128" s="92">
        <f t="shared" si="25"/>
        <v>0</v>
      </c>
      <c r="K128" s="93">
        <f t="shared" si="24"/>
        <v>0</v>
      </c>
      <c r="L128" s="94">
        <f t="shared" si="26"/>
        <v>0</v>
      </c>
    </row>
    <row r="129" spans="2:12" ht="12.75">
      <c r="B129" s="31" t="s">
        <v>493</v>
      </c>
      <c r="C129" s="287">
        <f t="shared" si="23"/>
        <v>0</v>
      </c>
      <c r="D129" s="142"/>
      <c r="E129" s="142"/>
      <c r="F129" s="144"/>
      <c r="G129" s="142"/>
      <c r="H129" s="142"/>
      <c r="I129" s="153"/>
      <c r="J129" s="92">
        <f t="shared" si="25"/>
        <v>0</v>
      </c>
      <c r="K129" s="97">
        <f t="shared" si="24"/>
        <v>0</v>
      </c>
      <c r="L129" s="94">
        <f t="shared" si="26"/>
        <v>0</v>
      </c>
    </row>
    <row r="130" spans="2:12" ht="12.75">
      <c r="B130" s="31" t="s">
        <v>494</v>
      </c>
      <c r="C130" s="288">
        <f t="shared" si="23"/>
        <v>0</v>
      </c>
      <c r="D130" s="142"/>
      <c r="E130" s="142"/>
      <c r="F130" s="144"/>
      <c r="G130" s="142"/>
      <c r="H130" s="142"/>
      <c r="I130" s="153"/>
      <c r="J130" s="92">
        <f t="shared" si="25"/>
        <v>0</v>
      </c>
      <c r="K130" s="97">
        <f t="shared" si="24"/>
        <v>0</v>
      </c>
      <c r="L130" s="94">
        <f t="shared" si="26"/>
        <v>0</v>
      </c>
    </row>
    <row r="131" spans="2:12" ht="12.75">
      <c r="B131" s="31" t="s">
        <v>495</v>
      </c>
      <c r="C131" s="287">
        <f t="shared" si="23"/>
        <v>0</v>
      </c>
      <c r="D131" s="142"/>
      <c r="E131" s="142"/>
      <c r="F131" s="144"/>
      <c r="G131" s="142"/>
      <c r="H131" s="142"/>
      <c r="I131" s="153"/>
      <c r="J131" s="92">
        <f t="shared" si="25"/>
        <v>0</v>
      </c>
      <c r="K131" s="93">
        <f t="shared" si="24"/>
        <v>0</v>
      </c>
      <c r="L131" s="94">
        <f t="shared" si="26"/>
        <v>0</v>
      </c>
    </row>
    <row r="132" spans="2:12" ht="12.75">
      <c r="B132" s="31" t="s">
        <v>26</v>
      </c>
      <c r="C132" s="288">
        <f t="shared" si="23"/>
        <v>0</v>
      </c>
      <c r="D132" s="142"/>
      <c r="E132" s="142"/>
      <c r="F132" s="144"/>
      <c r="G132" s="142"/>
      <c r="H132" s="142"/>
      <c r="I132" s="153"/>
      <c r="J132" s="92">
        <f>IF(G132&gt;0,(D132*(F132/G132)),0)</f>
        <v>0</v>
      </c>
      <c r="K132" s="97">
        <f t="shared" si="24"/>
        <v>0</v>
      </c>
      <c r="L132" s="94">
        <f>IF(K132&gt;0,((J132/K132)*I132),0)</f>
        <v>0</v>
      </c>
    </row>
    <row r="133" spans="2:12" ht="12.75">
      <c r="B133" s="31" t="s">
        <v>27</v>
      </c>
      <c r="C133" s="287">
        <f t="shared" si="23"/>
        <v>0</v>
      </c>
      <c r="D133" s="142"/>
      <c r="E133" s="142"/>
      <c r="F133" s="144"/>
      <c r="G133" s="142"/>
      <c r="H133" s="142"/>
      <c r="I133" s="153"/>
      <c r="J133" s="92">
        <f aca="true" t="shared" si="27" ref="J133:J145">IF(G133&gt;0,(D133*(F133/G133)),0)</f>
        <v>0</v>
      </c>
      <c r="K133" s="97">
        <f t="shared" si="24"/>
        <v>0</v>
      </c>
      <c r="L133" s="94">
        <f aca="true" t="shared" si="28" ref="L133:L145">IF(K133&gt;0,((J133/K133)*I133),0)</f>
        <v>0</v>
      </c>
    </row>
    <row r="134" spans="2:12" ht="12.75">
      <c r="B134" s="31" t="s">
        <v>28</v>
      </c>
      <c r="C134" s="288">
        <f t="shared" si="23"/>
        <v>0</v>
      </c>
      <c r="D134" s="142"/>
      <c r="E134" s="142"/>
      <c r="F134" s="144"/>
      <c r="G134" s="142"/>
      <c r="H134" s="142"/>
      <c r="I134" s="153"/>
      <c r="J134" s="92">
        <f t="shared" si="27"/>
        <v>0</v>
      </c>
      <c r="K134" s="93">
        <f t="shared" si="24"/>
        <v>0</v>
      </c>
      <c r="L134" s="94">
        <f t="shared" si="28"/>
        <v>0</v>
      </c>
    </row>
    <row r="135" spans="2:12" ht="12.75">
      <c r="B135" s="31" t="s">
        <v>29</v>
      </c>
      <c r="C135" s="287">
        <f t="shared" si="23"/>
        <v>0</v>
      </c>
      <c r="D135" s="142"/>
      <c r="E135" s="142"/>
      <c r="F135" s="144"/>
      <c r="G135" s="142"/>
      <c r="H135" s="142"/>
      <c r="I135" s="153"/>
      <c r="J135" s="92">
        <f t="shared" si="27"/>
        <v>0</v>
      </c>
      <c r="K135" s="97">
        <f t="shared" si="24"/>
        <v>0</v>
      </c>
      <c r="L135" s="94">
        <f t="shared" si="28"/>
        <v>0</v>
      </c>
    </row>
    <row r="136" spans="2:12" ht="12.75">
      <c r="B136" s="31" t="s">
        <v>30</v>
      </c>
      <c r="C136" s="288">
        <f t="shared" si="23"/>
        <v>0</v>
      </c>
      <c r="D136" s="142"/>
      <c r="E136" s="142"/>
      <c r="F136" s="144"/>
      <c r="G136" s="142"/>
      <c r="H136" s="142"/>
      <c r="I136" s="153"/>
      <c r="J136" s="92">
        <f t="shared" si="27"/>
        <v>0</v>
      </c>
      <c r="K136" s="97">
        <f t="shared" si="24"/>
        <v>0</v>
      </c>
      <c r="L136" s="94">
        <f t="shared" si="28"/>
        <v>0</v>
      </c>
    </row>
    <row r="137" spans="2:12" ht="12.75">
      <c r="B137" s="31" t="s">
        <v>31</v>
      </c>
      <c r="C137" s="287">
        <f t="shared" si="23"/>
        <v>0</v>
      </c>
      <c r="D137" s="142"/>
      <c r="E137" s="142"/>
      <c r="F137" s="144"/>
      <c r="G137" s="142"/>
      <c r="H137" s="142"/>
      <c r="I137" s="153"/>
      <c r="J137" s="92">
        <f t="shared" si="27"/>
        <v>0</v>
      </c>
      <c r="K137" s="93">
        <f t="shared" si="24"/>
        <v>0</v>
      </c>
      <c r="L137" s="94">
        <f t="shared" si="28"/>
        <v>0</v>
      </c>
    </row>
    <row r="138" spans="2:12" ht="12.75">
      <c r="B138" s="31" t="s">
        <v>32</v>
      </c>
      <c r="C138" s="288">
        <f t="shared" si="23"/>
        <v>0</v>
      </c>
      <c r="D138" s="142"/>
      <c r="E138" s="142"/>
      <c r="F138" s="144"/>
      <c r="G138" s="142"/>
      <c r="H138" s="142"/>
      <c r="I138" s="153"/>
      <c r="J138" s="92">
        <f t="shared" si="27"/>
        <v>0</v>
      </c>
      <c r="K138" s="97">
        <f t="shared" si="24"/>
        <v>0</v>
      </c>
      <c r="L138" s="94">
        <f t="shared" si="28"/>
        <v>0</v>
      </c>
    </row>
    <row r="139" spans="2:12" ht="12.75">
      <c r="B139" s="31" t="s">
        <v>33</v>
      </c>
      <c r="C139" s="287">
        <f t="shared" si="23"/>
        <v>0</v>
      </c>
      <c r="D139" s="142"/>
      <c r="E139" s="142"/>
      <c r="F139" s="144"/>
      <c r="G139" s="142"/>
      <c r="H139" s="142"/>
      <c r="I139" s="153"/>
      <c r="J139" s="92">
        <f t="shared" si="27"/>
        <v>0</v>
      </c>
      <c r="K139" s="97">
        <f t="shared" si="24"/>
        <v>0</v>
      </c>
      <c r="L139" s="94">
        <f t="shared" si="28"/>
        <v>0</v>
      </c>
    </row>
    <row r="140" spans="2:12" ht="12.75">
      <c r="B140" s="31" t="s">
        <v>34</v>
      </c>
      <c r="C140" s="288">
        <f t="shared" si="23"/>
        <v>0</v>
      </c>
      <c r="D140" s="142"/>
      <c r="E140" s="142"/>
      <c r="F140" s="144"/>
      <c r="G140" s="142"/>
      <c r="H140" s="142"/>
      <c r="I140" s="153"/>
      <c r="J140" s="92">
        <f t="shared" si="27"/>
        <v>0</v>
      </c>
      <c r="K140" s="93">
        <f t="shared" si="24"/>
        <v>0</v>
      </c>
      <c r="L140" s="94">
        <f t="shared" si="28"/>
        <v>0</v>
      </c>
    </row>
    <row r="141" spans="2:12" ht="12.75">
      <c r="B141" s="31" t="s">
        <v>35</v>
      </c>
      <c r="C141" s="287">
        <f t="shared" si="23"/>
        <v>0</v>
      </c>
      <c r="D141" s="142"/>
      <c r="E141" s="142"/>
      <c r="F141" s="144"/>
      <c r="G141" s="142"/>
      <c r="H141" s="142"/>
      <c r="I141" s="153"/>
      <c r="J141" s="92">
        <f t="shared" si="27"/>
        <v>0</v>
      </c>
      <c r="K141" s="97">
        <f t="shared" si="24"/>
        <v>0</v>
      </c>
      <c r="L141" s="94">
        <f t="shared" si="28"/>
        <v>0</v>
      </c>
    </row>
    <row r="142" spans="2:12" ht="12.75">
      <c r="B142" s="31" t="s">
        <v>36</v>
      </c>
      <c r="C142" s="288">
        <f t="shared" si="23"/>
        <v>0</v>
      </c>
      <c r="D142" s="142"/>
      <c r="E142" s="142"/>
      <c r="F142" s="144"/>
      <c r="G142" s="142"/>
      <c r="H142" s="142"/>
      <c r="I142" s="153"/>
      <c r="J142" s="92">
        <f t="shared" si="27"/>
        <v>0</v>
      </c>
      <c r="K142" s="97">
        <f t="shared" si="24"/>
        <v>0</v>
      </c>
      <c r="L142" s="94">
        <f t="shared" si="28"/>
        <v>0</v>
      </c>
    </row>
    <row r="143" spans="2:12" ht="12.75">
      <c r="B143" s="31" t="s">
        <v>37</v>
      </c>
      <c r="C143" s="287">
        <f t="shared" si="23"/>
        <v>0</v>
      </c>
      <c r="D143" s="142"/>
      <c r="E143" s="142"/>
      <c r="F143" s="144"/>
      <c r="G143" s="142"/>
      <c r="H143" s="142"/>
      <c r="I143" s="153"/>
      <c r="J143" s="92">
        <f t="shared" si="27"/>
        <v>0</v>
      </c>
      <c r="K143" s="93">
        <f t="shared" si="24"/>
        <v>0</v>
      </c>
      <c r="L143" s="94">
        <f t="shared" si="28"/>
        <v>0</v>
      </c>
    </row>
    <row r="144" spans="2:12" ht="12.75">
      <c r="B144" s="31" t="s">
        <v>38</v>
      </c>
      <c r="C144" s="288">
        <f t="shared" si="23"/>
        <v>0</v>
      </c>
      <c r="D144" s="142"/>
      <c r="E144" s="142"/>
      <c r="F144" s="144"/>
      <c r="G144" s="142"/>
      <c r="H144" s="142"/>
      <c r="I144" s="153"/>
      <c r="J144" s="92">
        <f>IF(G144&gt;0,(D144*(F144/G144)),0)</f>
        <v>0</v>
      </c>
      <c r="K144" s="97">
        <f t="shared" si="24"/>
        <v>0</v>
      </c>
      <c r="L144" s="94">
        <f>IF(K144&gt;0,((J144/K144)*I144),0)</f>
        <v>0</v>
      </c>
    </row>
    <row r="145" spans="2:12" ht="12.75">
      <c r="B145" s="31" t="s">
        <v>39</v>
      </c>
      <c r="C145" s="287">
        <f t="shared" si="23"/>
        <v>0</v>
      </c>
      <c r="D145" s="142"/>
      <c r="E145" s="142"/>
      <c r="F145" s="144"/>
      <c r="G145" s="142"/>
      <c r="H145" s="142"/>
      <c r="I145" s="153"/>
      <c r="J145" s="92">
        <f aca="true" t="shared" si="29" ref="J145:J156">IF(G145&gt;0,(D145*(F145/G145)),0)</f>
        <v>0</v>
      </c>
      <c r="K145" s="97">
        <f t="shared" si="24"/>
        <v>0</v>
      </c>
      <c r="L145" s="94">
        <f aca="true" t="shared" si="30" ref="L145:L156">IF(K145&gt;0,((J145/K145)*I145),0)</f>
        <v>0</v>
      </c>
    </row>
    <row r="146" spans="2:12" ht="12.75">
      <c r="B146" s="31" t="s">
        <v>40</v>
      </c>
      <c r="C146" s="288">
        <f t="shared" si="23"/>
        <v>0</v>
      </c>
      <c r="D146" s="142"/>
      <c r="E146" s="142"/>
      <c r="F146" s="144"/>
      <c r="G146" s="142"/>
      <c r="H146" s="142"/>
      <c r="I146" s="153"/>
      <c r="J146" s="92">
        <f t="shared" si="29"/>
        <v>0</v>
      </c>
      <c r="K146" s="93">
        <f t="shared" si="24"/>
        <v>0</v>
      </c>
      <c r="L146" s="94">
        <f t="shared" si="30"/>
        <v>0</v>
      </c>
    </row>
    <row r="147" spans="2:12" ht="12.75">
      <c r="B147" s="31" t="s">
        <v>41</v>
      </c>
      <c r="C147" s="287">
        <f t="shared" si="23"/>
        <v>0</v>
      </c>
      <c r="D147" s="142"/>
      <c r="E147" s="142"/>
      <c r="F147" s="144"/>
      <c r="G147" s="142"/>
      <c r="H147" s="142"/>
      <c r="I147" s="153"/>
      <c r="J147" s="92">
        <f t="shared" si="29"/>
        <v>0</v>
      </c>
      <c r="K147" s="97">
        <f t="shared" si="24"/>
        <v>0</v>
      </c>
      <c r="L147" s="94">
        <f t="shared" si="30"/>
        <v>0</v>
      </c>
    </row>
    <row r="148" spans="2:12" ht="12.75">
      <c r="B148" s="31" t="s">
        <v>42</v>
      </c>
      <c r="C148" s="288">
        <f t="shared" si="23"/>
        <v>0</v>
      </c>
      <c r="D148" s="142"/>
      <c r="E148" s="142"/>
      <c r="F148" s="144"/>
      <c r="G148" s="142"/>
      <c r="H148" s="142"/>
      <c r="I148" s="153"/>
      <c r="J148" s="92">
        <f t="shared" si="29"/>
        <v>0</v>
      </c>
      <c r="K148" s="97">
        <f t="shared" si="24"/>
        <v>0</v>
      </c>
      <c r="L148" s="94">
        <f t="shared" si="30"/>
        <v>0</v>
      </c>
    </row>
    <row r="149" spans="2:12" ht="12.75">
      <c r="B149" s="31" t="s">
        <v>43</v>
      </c>
      <c r="C149" s="287">
        <f t="shared" si="23"/>
        <v>0</v>
      </c>
      <c r="D149" s="142"/>
      <c r="E149" s="142"/>
      <c r="F149" s="144"/>
      <c r="G149" s="142"/>
      <c r="H149" s="142"/>
      <c r="I149" s="153"/>
      <c r="J149" s="92">
        <f t="shared" si="29"/>
        <v>0</v>
      </c>
      <c r="K149" s="93">
        <f t="shared" si="24"/>
        <v>0</v>
      </c>
      <c r="L149" s="94">
        <f t="shared" si="30"/>
        <v>0</v>
      </c>
    </row>
    <row r="150" spans="2:12" ht="12.75">
      <c r="B150" s="31" t="s">
        <v>44</v>
      </c>
      <c r="C150" s="288">
        <f t="shared" si="23"/>
        <v>0</v>
      </c>
      <c r="D150" s="142"/>
      <c r="E150" s="142"/>
      <c r="F150" s="144"/>
      <c r="G150" s="142"/>
      <c r="H150" s="142"/>
      <c r="I150" s="153"/>
      <c r="J150" s="92">
        <f t="shared" si="29"/>
        <v>0</v>
      </c>
      <c r="K150" s="97">
        <f t="shared" si="24"/>
        <v>0</v>
      </c>
      <c r="L150" s="94">
        <f t="shared" si="30"/>
        <v>0</v>
      </c>
    </row>
    <row r="151" spans="2:12" ht="12.75">
      <c r="B151" s="31" t="s">
        <v>45</v>
      </c>
      <c r="C151" s="287">
        <f t="shared" si="23"/>
        <v>0</v>
      </c>
      <c r="D151" s="142"/>
      <c r="E151" s="142"/>
      <c r="F151" s="144"/>
      <c r="G151" s="142"/>
      <c r="H151" s="142"/>
      <c r="I151" s="153"/>
      <c r="J151" s="92">
        <f t="shared" si="29"/>
        <v>0</v>
      </c>
      <c r="K151" s="97">
        <f t="shared" si="24"/>
        <v>0</v>
      </c>
      <c r="L151" s="94">
        <f t="shared" si="30"/>
        <v>0</v>
      </c>
    </row>
    <row r="152" spans="2:12" ht="12.75">
      <c r="B152" s="31" t="s">
        <v>46</v>
      </c>
      <c r="C152" s="288">
        <f t="shared" si="23"/>
        <v>0</v>
      </c>
      <c r="D152" s="142"/>
      <c r="E152" s="142"/>
      <c r="F152" s="144"/>
      <c r="G152" s="142"/>
      <c r="H152" s="142"/>
      <c r="I152" s="153"/>
      <c r="J152" s="92">
        <f t="shared" si="29"/>
        <v>0</v>
      </c>
      <c r="K152" s="93">
        <f t="shared" si="24"/>
        <v>0</v>
      </c>
      <c r="L152" s="94">
        <f t="shared" si="30"/>
        <v>0</v>
      </c>
    </row>
    <row r="153" spans="2:12" ht="12.75">
      <c r="B153" s="31" t="s">
        <v>47</v>
      </c>
      <c r="C153" s="287">
        <f t="shared" si="23"/>
        <v>0</v>
      </c>
      <c r="D153" s="142"/>
      <c r="E153" s="142"/>
      <c r="F153" s="144"/>
      <c r="G153" s="142"/>
      <c r="H153" s="142"/>
      <c r="I153" s="153"/>
      <c r="J153" s="92">
        <f t="shared" si="29"/>
        <v>0</v>
      </c>
      <c r="K153" s="97">
        <f t="shared" si="24"/>
        <v>0</v>
      </c>
      <c r="L153" s="94">
        <f t="shared" si="30"/>
        <v>0</v>
      </c>
    </row>
    <row r="154" spans="2:12" ht="12.75">
      <c r="B154" s="31" t="s">
        <v>48</v>
      </c>
      <c r="C154" s="288">
        <f t="shared" si="23"/>
        <v>0</v>
      </c>
      <c r="D154" s="142"/>
      <c r="E154" s="142"/>
      <c r="F154" s="144"/>
      <c r="G154" s="142"/>
      <c r="H154" s="142"/>
      <c r="I154" s="153"/>
      <c r="J154" s="92">
        <f t="shared" si="29"/>
        <v>0</v>
      </c>
      <c r="K154" s="97">
        <f t="shared" si="24"/>
        <v>0</v>
      </c>
      <c r="L154" s="94">
        <f t="shared" si="30"/>
        <v>0</v>
      </c>
    </row>
    <row r="155" spans="2:12" ht="12.75">
      <c r="B155" s="31" t="s">
        <v>49</v>
      </c>
      <c r="C155" s="287">
        <f t="shared" si="23"/>
        <v>0</v>
      </c>
      <c r="D155" s="142"/>
      <c r="E155" s="142"/>
      <c r="F155" s="144"/>
      <c r="G155" s="142"/>
      <c r="H155" s="142"/>
      <c r="I155" s="153"/>
      <c r="J155" s="92">
        <f t="shared" si="29"/>
        <v>0</v>
      </c>
      <c r="K155" s="93">
        <f t="shared" si="24"/>
        <v>0</v>
      </c>
      <c r="L155" s="94">
        <f t="shared" si="30"/>
        <v>0</v>
      </c>
    </row>
    <row r="156" spans="2:12" ht="12.75">
      <c r="B156" s="31" t="s">
        <v>50</v>
      </c>
      <c r="C156" s="288">
        <f t="shared" si="23"/>
        <v>0</v>
      </c>
      <c r="D156" s="142"/>
      <c r="E156" s="142"/>
      <c r="F156" s="144"/>
      <c r="G156" s="142"/>
      <c r="H156" s="142"/>
      <c r="I156" s="153"/>
      <c r="J156" s="92">
        <f t="shared" si="29"/>
        <v>0</v>
      </c>
      <c r="K156" s="97">
        <f t="shared" si="24"/>
        <v>0</v>
      </c>
      <c r="L156" s="94">
        <f t="shared" si="30"/>
        <v>0</v>
      </c>
    </row>
    <row r="157" spans="2:12" ht="12.75">
      <c r="B157" s="31" t="s">
        <v>51</v>
      </c>
      <c r="C157" s="287">
        <f t="shared" si="23"/>
        <v>0</v>
      </c>
      <c r="D157" s="142"/>
      <c r="E157" s="142"/>
      <c r="F157" s="144"/>
      <c r="G157" s="142"/>
      <c r="H157" s="142"/>
      <c r="I157" s="153"/>
      <c r="J157" s="92">
        <f>IF(G157&gt;0,(D157*(F157/G157)),0)</f>
        <v>0</v>
      </c>
      <c r="K157" s="97">
        <f t="shared" si="24"/>
        <v>0</v>
      </c>
      <c r="L157" s="94">
        <f>IF(K157&gt;0,((J157/K157)*I157),0)</f>
        <v>0</v>
      </c>
    </row>
    <row r="158" spans="2:12" ht="12.75">
      <c r="B158" s="31" t="s">
        <v>52</v>
      </c>
      <c r="C158" s="288">
        <f t="shared" si="23"/>
        <v>0</v>
      </c>
      <c r="D158" s="142"/>
      <c r="E158" s="142"/>
      <c r="F158" s="144"/>
      <c r="G158" s="142"/>
      <c r="H158" s="142"/>
      <c r="I158" s="153"/>
      <c r="J158" s="92">
        <f aca="true" t="shared" si="31" ref="J158:J170">IF(G158&gt;0,(D158*(F158/G158)),0)</f>
        <v>0</v>
      </c>
      <c r="K158" s="93">
        <f t="shared" si="24"/>
        <v>0</v>
      </c>
      <c r="L158" s="94">
        <f aca="true" t="shared" si="32" ref="L158:L170">IF(K158&gt;0,((J158/K158)*I158),0)</f>
        <v>0</v>
      </c>
    </row>
    <row r="159" spans="2:12" ht="12.75">
      <c r="B159" s="31" t="s">
        <v>53</v>
      </c>
      <c r="C159" s="287">
        <f t="shared" si="23"/>
        <v>0</v>
      </c>
      <c r="D159" s="142"/>
      <c r="E159" s="142"/>
      <c r="F159" s="144"/>
      <c r="G159" s="142"/>
      <c r="H159" s="142"/>
      <c r="I159" s="153"/>
      <c r="J159" s="92">
        <f t="shared" si="31"/>
        <v>0</v>
      </c>
      <c r="K159" s="97">
        <f t="shared" si="24"/>
        <v>0</v>
      </c>
      <c r="L159" s="94">
        <f t="shared" si="32"/>
        <v>0</v>
      </c>
    </row>
    <row r="160" spans="2:12" ht="12.75">
      <c r="B160" s="31" t="s">
        <v>54</v>
      </c>
      <c r="C160" s="288">
        <f t="shared" si="23"/>
        <v>0</v>
      </c>
      <c r="D160" s="142"/>
      <c r="E160" s="142"/>
      <c r="F160" s="144"/>
      <c r="G160" s="142"/>
      <c r="H160" s="142"/>
      <c r="I160" s="153"/>
      <c r="J160" s="92">
        <f t="shared" si="31"/>
        <v>0</v>
      </c>
      <c r="K160" s="97">
        <f t="shared" si="24"/>
        <v>0</v>
      </c>
      <c r="L160" s="94">
        <f t="shared" si="32"/>
        <v>0</v>
      </c>
    </row>
    <row r="161" spans="2:12" ht="12.75">
      <c r="B161" s="31" t="s">
        <v>55</v>
      </c>
      <c r="C161" s="287">
        <f t="shared" si="23"/>
        <v>0</v>
      </c>
      <c r="D161" s="142"/>
      <c r="E161" s="142"/>
      <c r="F161" s="144"/>
      <c r="G161" s="142"/>
      <c r="H161" s="142"/>
      <c r="I161" s="153"/>
      <c r="J161" s="92">
        <f t="shared" si="31"/>
        <v>0</v>
      </c>
      <c r="K161" s="93">
        <f t="shared" si="24"/>
        <v>0</v>
      </c>
      <c r="L161" s="94">
        <f t="shared" si="32"/>
        <v>0</v>
      </c>
    </row>
    <row r="162" spans="2:12" ht="12.75">
      <c r="B162" s="31" t="s">
        <v>56</v>
      </c>
      <c r="C162" s="288">
        <f t="shared" si="23"/>
        <v>0</v>
      </c>
      <c r="D162" s="142"/>
      <c r="E162" s="142"/>
      <c r="F162" s="144"/>
      <c r="G162" s="142"/>
      <c r="H162" s="142"/>
      <c r="I162" s="153"/>
      <c r="J162" s="92">
        <f t="shared" si="31"/>
        <v>0</v>
      </c>
      <c r="K162" s="97">
        <f t="shared" si="24"/>
        <v>0</v>
      </c>
      <c r="L162" s="94">
        <f t="shared" si="32"/>
        <v>0</v>
      </c>
    </row>
    <row r="163" spans="2:12" ht="12.75">
      <c r="B163" s="31" t="s">
        <v>57</v>
      </c>
      <c r="C163" s="287">
        <f t="shared" si="23"/>
        <v>0</v>
      </c>
      <c r="D163" s="142"/>
      <c r="E163" s="142"/>
      <c r="F163" s="144"/>
      <c r="G163" s="142"/>
      <c r="H163" s="142"/>
      <c r="I163" s="153"/>
      <c r="J163" s="92">
        <f t="shared" si="31"/>
        <v>0</v>
      </c>
      <c r="K163" s="97">
        <f t="shared" si="24"/>
        <v>0</v>
      </c>
      <c r="L163" s="94">
        <f t="shared" si="32"/>
        <v>0</v>
      </c>
    </row>
    <row r="164" spans="2:12" ht="12.75">
      <c r="B164" s="31" t="s">
        <v>58</v>
      </c>
      <c r="C164" s="288">
        <f t="shared" si="23"/>
        <v>0</v>
      </c>
      <c r="D164" s="142"/>
      <c r="E164" s="142"/>
      <c r="F164" s="144"/>
      <c r="G164" s="142"/>
      <c r="H164" s="142"/>
      <c r="I164" s="153"/>
      <c r="J164" s="92">
        <f t="shared" si="31"/>
        <v>0</v>
      </c>
      <c r="K164" s="93">
        <f t="shared" si="24"/>
        <v>0</v>
      </c>
      <c r="L164" s="94">
        <f t="shared" si="32"/>
        <v>0</v>
      </c>
    </row>
    <row r="165" spans="2:12" ht="12.75">
      <c r="B165" s="31" t="s">
        <v>59</v>
      </c>
      <c r="C165" s="287">
        <f t="shared" si="23"/>
        <v>0</v>
      </c>
      <c r="D165" s="142"/>
      <c r="E165" s="142"/>
      <c r="F165" s="144"/>
      <c r="G165" s="142"/>
      <c r="H165" s="142"/>
      <c r="I165" s="153"/>
      <c r="J165" s="92">
        <f t="shared" si="31"/>
        <v>0</v>
      </c>
      <c r="K165" s="97">
        <f t="shared" si="24"/>
        <v>0</v>
      </c>
      <c r="L165" s="94">
        <f t="shared" si="32"/>
        <v>0</v>
      </c>
    </row>
    <row r="166" spans="2:12" ht="12.75">
      <c r="B166" s="31" t="s">
        <v>60</v>
      </c>
      <c r="C166" s="288">
        <f t="shared" si="23"/>
        <v>0</v>
      </c>
      <c r="D166" s="142"/>
      <c r="E166" s="142"/>
      <c r="F166" s="144"/>
      <c r="G166" s="142"/>
      <c r="H166" s="142"/>
      <c r="I166" s="153"/>
      <c r="J166" s="92">
        <f t="shared" si="31"/>
        <v>0</v>
      </c>
      <c r="K166" s="97">
        <f t="shared" si="24"/>
        <v>0</v>
      </c>
      <c r="L166" s="94">
        <f t="shared" si="32"/>
        <v>0</v>
      </c>
    </row>
    <row r="167" spans="2:12" ht="12.75">
      <c r="B167" s="31" t="s">
        <v>61</v>
      </c>
      <c r="C167" s="287">
        <f t="shared" si="23"/>
        <v>0</v>
      </c>
      <c r="D167" s="142"/>
      <c r="E167" s="142"/>
      <c r="F167" s="144"/>
      <c r="G167" s="142"/>
      <c r="H167" s="142"/>
      <c r="I167" s="153"/>
      <c r="J167" s="92">
        <f t="shared" si="31"/>
        <v>0</v>
      </c>
      <c r="K167" s="93">
        <f t="shared" si="24"/>
        <v>0</v>
      </c>
      <c r="L167" s="94">
        <f t="shared" si="32"/>
        <v>0</v>
      </c>
    </row>
    <row r="168" spans="2:12" ht="12.75">
      <c r="B168" s="31" t="s">
        <v>62</v>
      </c>
      <c r="C168" s="288">
        <f t="shared" si="23"/>
        <v>0</v>
      </c>
      <c r="D168" s="142"/>
      <c r="E168" s="142"/>
      <c r="F168" s="144"/>
      <c r="G168" s="142"/>
      <c r="H168" s="142"/>
      <c r="I168" s="153"/>
      <c r="J168" s="92">
        <f t="shared" si="31"/>
        <v>0</v>
      </c>
      <c r="K168" s="97">
        <f t="shared" si="24"/>
        <v>0</v>
      </c>
      <c r="L168" s="94">
        <f t="shared" si="32"/>
        <v>0</v>
      </c>
    </row>
    <row r="169" spans="2:12" ht="12.75">
      <c r="B169" s="31" t="s">
        <v>63</v>
      </c>
      <c r="C169" s="287">
        <f t="shared" si="23"/>
        <v>0</v>
      </c>
      <c r="D169" s="142"/>
      <c r="E169" s="142"/>
      <c r="F169" s="144"/>
      <c r="G169" s="142"/>
      <c r="H169" s="142"/>
      <c r="I169" s="153"/>
      <c r="J169" s="92">
        <f>IF(G169&gt;0,(D169*(F169/G169)),0)</f>
        <v>0</v>
      </c>
      <c r="K169" s="97">
        <f t="shared" si="24"/>
        <v>0</v>
      </c>
      <c r="L169" s="94">
        <f>IF(K169&gt;0,((J169/K169)*I169),0)</f>
        <v>0</v>
      </c>
    </row>
    <row r="170" spans="2:12" ht="12.75">
      <c r="B170" s="31" t="s">
        <v>64</v>
      </c>
      <c r="C170" s="288">
        <f t="shared" si="23"/>
        <v>0</v>
      </c>
      <c r="D170" s="142"/>
      <c r="E170" s="142"/>
      <c r="F170" s="144"/>
      <c r="G170" s="142"/>
      <c r="H170" s="142"/>
      <c r="I170" s="153"/>
      <c r="J170" s="92">
        <f aca="true" t="shared" si="33" ref="J170:J181">IF(G170&gt;0,(D170*(F170/G170)),0)</f>
        <v>0</v>
      </c>
      <c r="K170" s="93">
        <f t="shared" si="24"/>
        <v>0</v>
      </c>
      <c r="L170" s="94">
        <f aca="true" t="shared" si="34" ref="L170:L181">IF(K170&gt;0,((J170/K170)*I170),0)</f>
        <v>0</v>
      </c>
    </row>
    <row r="171" spans="2:12" ht="12.75">
      <c r="B171" s="31" t="s">
        <v>65</v>
      </c>
      <c r="C171" s="287">
        <f t="shared" si="23"/>
        <v>0</v>
      </c>
      <c r="D171" s="142"/>
      <c r="E171" s="142"/>
      <c r="F171" s="144"/>
      <c r="G171" s="142"/>
      <c r="H171" s="142"/>
      <c r="I171" s="153"/>
      <c r="J171" s="92">
        <f t="shared" si="33"/>
        <v>0</v>
      </c>
      <c r="K171" s="97">
        <f t="shared" si="24"/>
        <v>0</v>
      </c>
      <c r="L171" s="94">
        <f t="shared" si="34"/>
        <v>0</v>
      </c>
    </row>
    <row r="172" spans="2:12" ht="12.75">
      <c r="B172" s="31" t="s">
        <v>66</v>
      </c>
      <c r="C172" s="288">
        <f t="shared" si="23"/>
        <v>0</v>
      </c>
      <c r="D172" s="142"/>
      <c r="E172" s="142"/>
      <c r="F172" s="144"/>
      <c r="G172" s="142"/>
      <c r="H172" s="142"/>
      <c r="I172" s="153"/>
      <c r="J172" s="92">
        <f t="shared" si="33"/>
        <v>0</v>
      </c>
      <c r="K172" s="97">
        <f t="shared" si="24"/>
        <v>0</v>
      </c>
      <c r="L172" s="94">
        <f t="shared" si="34"/>
        <v>0</v>
      </c>
    </row>
    <row r="173" spans="2:12" ht="12.75">
      <c r="B173" s="31" t="s">
        <v>67</v>
      </c>
      <c r="C173" s="287">
        <f aca="true" t="shared" si="35" ref="C173:C206">C71</f>
        <v>0</v>
      </c>
      <c r="D173" s="142"/>
      <c r="E173" s="142"/>
      <c r="F173" s="144"/>
      <c r="G173" s="142"/>
      <c r="H173" s="142"/>
      <c r="I173" s="153"/>
      <c r="J173" s="92">
        <f t="shared" si="33"/>
        <v>0</v>
      </c>
      <c r="K173" s="93">
        <f t="shared" si="24"/>
        <v>0</v>
      </c>
      <c r="L173" s="94">
        <f t="shared" si="34"/>
        <v>0</v>
      </c>
    </row>
    <row r="174" spans="2:12" ht="12.75">
      <c r="B174" s="31" t="s">
        <v>68</v>
      </c>
      <c r="C174" s="288">
        <f t="shared" si="35"/>
        <v>0</v>
      </c>
      <c r="D174" s="142"/>
      <c r="E174" s="142"/>
      <c r="F174" s="144"/>
      <c r="G174" s="142"/>
      <c r="H174" s="142"/>
      <c r="I174" s="153"/>
      <c r="J174" s="92">
        <f t="shared" si="33"/>
        <v>0</v>
      </c>
      <c r="K174" s="97">
        <f aca="true" t="shared" si="36" ref="K174:K206">K72</f>
        <v>0</v>
      </c>
      <c r="L174" s="94">
        <f t="shared" si="34"/>
        <v>0</v>
      </c>
    </row>
    <row r="175" spans="2:12" ht="12.75">
      <c r="B175" s="31" t="s">
        <v>69</v>
      </c>
      <c r="C175" s="287">
        <f t="shared" si="35"/>
        <v>0</v>
      </c>
      <c r="D175" s="142"/>
      <c r="E175" s="142"/>
      <c r="F175" s="144"/>
      <c r="G175" s="142"/>
      <c r="H175" s="142"/>
      <c r="I175" s="153"/>
      <c r="J175" s="92">
        <f t="shared" si="33"/>
        <v>0</v>
      </c>
      <c r="K175" s="97">
        <f t="shared" si="36"/>
        <v>0</v>
      </c>
      <c r="L175" s="94">
        <f t="shared" si="34"/>
        <v>0</v>
      </c>
    </row>
    <row r="176" spans="2:12" ht="12.75">
      <c r="B176" s="31" t="s">
        <v>70</v>
      </c>
      <c r="C176" s="288">
        <f t="shared" si="35"/>
        <v>0</v>
      </c>
      <c r="D176" s="142"/>
      <c r="E176" s="142"/>
      <c r="F176" s="144"/>
      <c r="G176" s="142"/>
      <c r="H176" s="142"/>
      <c r="I176" s="153"/>
      <c r="J176" s="92">
        <f t="shared" si="33"/>
        <v>0</v>
      </c>
      <c r="K176" s="93">
        <f t="shared" si="36"/>
        <v>0</v>
      </c>
      <c r="L176" s="94">
        <f t="shared" si="34"/>
        <v>0</v>
      </c>
    </row>
    <row r="177" spans="2:12" ht="12.75">
      <c r="B177" s="31" t="s">
        <v>71</v>
      </c>
      <c r="C177" s="287">
        <f t="shared" si="35"/>
        <v>0</v>
      </c>
      <c r="D177" s="142"/>
      <c r="E177" s="142"/>
      <c r="F177" s="144"/>
      <c r="G177" s="142"/>
      <c r="H177" s="142"/>
      <c r="I177" s="153"/>
      <c r="J177" s="92">
        <f t="shared" si="33"/>
        <v>0</v>
      </c>
      <c r="K177" s="97">
        <f t="shared" si="36"/>
        <v>0</v>
      </c>
      <c r="L177" s="94">
        <f t="shared" si="34"/>
        <v>0</v>
      </c>
    </row>
    <row r="178" spans="2:12" ht="12.75">
      <c r="B178" s="31" t="s">
        <v>72</v>
      </c>
      <c r="C178" s="288">
        <f t="shared" si="35"/>
        <v>0</v>
      </c>
      <c r="D178" s="142"/>
      <c r="E178" s="142"/>
      <c r="F178" s="144"/>
      <c r="G178" s="142"/>
      <c r="H178" s="142"/>
      <c r="I178" s="153"/>
      <c r="J178" s="92">
        <f t="shared" si="33"/>
        <v>0</v>
      </c>
      <c r="K178" s="97">
        <f t="shared" si="36"/>
        <v>0</v>
      </c>
      <c r="L178" s="94">
        <f t="shared" si="34"/>
        <v>0</v>
      </c>
    </row>
    <row r="179" spans="2:12" ht="12.75">
      <c r="B179" s="31" t="s">
        <v>73</v>
      </c>
      <c r="C179" s="287">
        <f t="shared" si="35"/>
        <v>0</v>
      </c>
      <c r="D179" s="142"/>
      <c r="E179" s="142"/>
      <c r="F179" s="144"/>
      <c r="G179" s="142"/>
      <c r="H179" s="142"/>
      <c r="I179" s="153"/>
      <c r="J179" s="92">
        <f t="shared" si="33"/>
        <v>0</v>
      </c>
      <c r="K179" s="93">
        <f t="shared" si="36"/>
        <v>0</v>
      </c>
      <c r="L179" s="94">
        <f t="shared" si="34"/>
        <v>0</v>
      </c>
    </row>
    <row r="180" spans="2:12" ht="12.75">
      <c r="B180" s="31" t="s">
        <v>74</v>
      </c>
      <c r="C180" s="288">
        <f t="shared" si="35"/>
        <v>0</v>
      </c>
      <c r="D180" s="142"/>
      <c r="E180" s="142"/>
      <c r="F180" s="144"/>
      <c r="G180" s="142"/>
      <c r="H180" s="142"/>
      <c r="I180" s="153"/>
      <c r="J180" s="92">
        <f t="shared" si="33"/>
        <v>0</v>
      </c>
      <c r="K180" s="97">
        <f t="shared" si="36"/>
        <v>0</v>
      </c>
      <c r="L180" s="94">
        <f t="shared" si="34"/>
        <v>0</v>
      </c>
    </row>
    <row r="181" spans="2:12" ht="12.75">
      <c r="B181" s="31" t="s">
        <v>75</v>
      </c>
      <c r="C181" s="287">
        <f t="shared" si="35"/>
        <v>0</v>
      </c>
      <c r="D181" s="142"/>
      <c r="E181" s="142"/>
      <c r="F181" s="144"/>
      <c r="G181" s="142"/>
      <c r="H181" s="142"/>
      <c r="I181" s="153"/>
      <c r="J181" s="92">
        <f t="shared" si="33"/>
        <v>0</v>
      </c>
      <c r="K181" s="97">
        <f t="shared" si="36"/>
        <v>0</v>
      </c>
      <c r="L181" s="94">
        <f t="shared" si="34"/>
        <v>0</v>
      </c>
    </row>
    <row r="182" spans="2:12" ht="12.75">
      <c r="B182" s="31" t="s">
        <v>76</v>
      </c>
      <c r="C182" s="288">
        <f t="shared" si="35"/>
        <v>0</v>
      </c>
      <c r="D182" s="142"/>
      <c r="E182" s="142"/>
      <c r="F182" s="144"/>
      <c r="G182" s="142"/>
      <c r="H182" s="142"/>
      <c r="I182" s="153"/>
      <c r="J182" s="92">
        <f>IF(G182&gt;0,(D182*(F182/G182)),0)</f>
        <v>0</v>
      </c>
      <c r="K182" s="93">
        <f t="shared" si="36"/>
        <v>0</v>
      </c>
      <c r="L182" s="94">
        <f>IF(K182&gt;0,((J182/K182)*I182),0)</f>
        <v>0</v>
      </c>
    </row>
    <row r="183" spans="2:12" ht="12.75">
      <c r="B183" s="31" t="s">
        <v>77</v>
      </c>
      <c r="C183" s="287">
        <f t="shared" si="35"/>
        <v>0</v>
      </c>
      <c r="D183" s="142"/>
      <c r="E183" s="142"/>
      <c r="F183" s="144"/>
      <c r="G183" s="142"/>
      <c r="H183" s="142"/>
      <c r="I183" s="153"/>
      <c r="J183" s="92">
        <f aca="true" t="shared" si="37" ref="J183:J195">IF(G183&gt;0,(D183*(F183/G183)),0)</f>
        <v>0</v>
      </c>
      <c r="K183" s="97">
        <f t="shared" si="36"/>
        <v>0</v>
      </c>
      <c r="L183" s="94">
        <f aca="true" t="shared" si="38" ref="L183:L195">IF(K183&gt;0,((J183/K183)*I183),0)</f>
        <v>0</v>
      </c>
    </row>
    <row r="184" spans="2:12" ht="12.75">
      <c r="B184" s="31" t="s">
        <v>78</v>
      </c>
      <c r="C184" s="288">
        <f t="shared" si="35"/>
        <v>0</v>
      </c>
      <c r="D184" s="142"/>
      <c r="E184" s="142"/>
      <c r="F184" s="144"/>
      <c r="G184" s="142"/>
      <c r="H184" s="142"/>
      <c r="I184" s="153"/>
      <c r="J184" s="92">
        <f t="shared" si="37"/>
        <v>0</v>
      </c>
      <c r="K184" s="97">
        <f t="shared" si="36"/>
        <v>0</v>
      </c>
      <c r="L184" s="94">
        <f t="shared" si="38"/>
        <v>0</v>
      </c>
    </row>
    <row r="185" spans="2:12" ht="12.75">
      <c r="B185" s="31" t="s">
        <v>79</v>
      </c>
      <c r="C185" s="287">
        <f t="shared" si="35"/>
        <v>0</v>
      </c>
      <c r="D185" s="142"/>
      <c r="E185" s="142"/>
      <c r="F185" s="144"/>
      <c r="G185" s="142"/>
      <c r="H185" s="142"/>
      <c r="I185" s="153"/>
      <c r="J185" s="92">
        <f t="shared" si="37"/>
        <v>0</v>
      </c>
      <c r="K185" s="93">
        <f t="shared" si="36"/>
        <v>0</v>
      </c>
      <c r="L185" s="94">
        <f t="shared" si="38"/>
        <v>0</v>
      </c>
    </row>
    <row r="186" spans="2:12" ht="12.75">
      <c r="B186" s="31" t="s">
        <v>80</v>
      </c>
      <c r="C186" s="288">
        <f t="shared" si="35"/>
        <v>0</v>
      </c>
      <c r="D186" s="142"/>
      <c r="E186" s="142"/>
      <c r="F186" s="144"/>
      <c r="G186" s="142"/>
      <c r="H186" s="142"/>
      <c r="I186" s="153"/>
      <c r="J186" s="92">
        <f t="shared" si="37"/>
        <v>0</v>
      </c>
      <c r="K186" s="97">
        <f t="shared" si="36"/>
        <v>0</v>
      </c>
      <c r="L186" s="94">
        <f t="shared" si="38"/>
        <v>0</v>
      </c>
    </row>
    <row r="187" spans="2:12" ht="12.75">
      <c r="B187" s="31" t="s">
        <v>81</v>
      </c>
      <c r="C187" s="287">
        <f t="shared" si="35"/>
        <v>0</v>
      </c>
      <c r="D187" s="142"/>
      <c r="E187" s="142"/>
      <c r="F187" s="144"/>
      <c r="G187" s="142"/>
      <c r="H187" s="142"/>
      <c r="I187" s="153"/>
      <c r="J187" s="92">
        <f t="shared" si="37"/>
        <v>0</v>
      </c>
      <c r="K187" s="97">
        <f t="shared" si="36"/>
        <v>0</v>
      </c>
      <c r="L187" s="94">
        <f t="shared" si="38"/>
        <v>0</v>
      </c>
    </row>
    <row r="188" spans="2:12" ht="12.75">
      <c r="B188" s="31" t="s">
        <v>82</v>
      </c>
      <c r="C188" s="288">
        <f t="shared" si="35"/>
        <v>0</v>
      </c>
      <c r="D188" s="142"/>
      <c r="E188" s="142"/>
      <c r="F188" s="144"/>
      <c r="G188" s="142"/>
      <c r="H188" s="142"/>
      <c r="I188" s="153"/>
      <c r="J188" s="92">
        <f t="shared" si="37"/>
        <v>0</v>
      </c>
      <c r="K188" s="93">
        <f t="shared" si="36"/>
        <v>0</v>
      </c>
      <c r="L188" s="94">
        <f t="shared" si="38"/>
        <v>0</v>
      </c>
    </row>
    <row r="189" spans="2:12" ht="12.75">
      <c r="B189" s="31" t="s">
        <v>83</v>
      </c>
      <c r="C189" s="287">
        <f t="shared" si="35"/>
        <v>0</v>
      </c>
      <c r="D189" s="142"/>
      <c r="E189" s="142"/>
      <c r="F189" s="144"/>
      <c r="G189" s="142"/>
      <c r="H189" s="142"/>
      <c r="I189" s="153"/>
      <c r="J189" s="92">
        <f t="shared" si="37"/>
        <v>0</v>
      </c>
      <c r="K189" s="97">
        <f t="shared" si="36"/>
        <v>0</v>
      </c>
      <c r="L189" s="94">
        <f t="shared" si="38"/>
        <v>0</v>
      </c>
    </row>
    <row r="190" spans="2:12" ht="12.75">
      <c r="B190" s="31" t="s">
        <v>84</v>
      </c>
      <c r="C190" s="288">
        <f t="shared" si="35"/>
        <v>0</v>
      </c>
      <c r="D190" s="142"/>
      <c r="E190" s="142"/>
      <c r="F190" s="144"/>
      <c r="G190" s="142"/>
      <c r="H190" s="142"/>
      <c r="I190" s="153"/>
      <c r="J190" s="92">
        <f t="shared" si="37"/>
        <v>0</v>
      </c>
      <c r="K190" s="97">
        <f t="shared" si="36"/>
        <v>0</v>
      </c>
      <c r="L190" s="94">
        <f t="shared" si="38"/>
        <v>0</v>
      </c>
    </row>
    <row r="191" spans="2:12" ht="12.75">
      <c r="B191" s="31" t="s">
        <v>85</v>
      </c>
      <c r="C191" s="287">
        <f t="shared" si="35"/>
        <v>0</v>
      </c>
      <c r="D191" s="142"/>
      <c r="E191" s="142"/>
      <c r="F191" s="144"/>
      <c r="G191" s="142"/>
      <c r="H191" s="142"/>
      <c r="I191" s="153"/>
      <c r="J191" s="92">
        <f t="shared" si="37"/>
        <v>0</v>
      </c>
      <c r="K191" s="93">
        <f t="shared" si="36"/>
        <v>0</v>
      </c>
      <c r="L191" s="94">
        <f t="shared" si="38"/>
        <v>0</v>
      </c>
    </row>
    <row r="192" spans="2:12" ht="12.75">
      <c r="B192" s="31" t="s">
        <v>86</v>
      </c>
      <c r="C192" s="288">
        <f t="shared" si="35"/>
        <v>0</v>
      </c>
      <c r="D192" s="142"/>
      <c r="E192" s="142"/>
      <c r="F192" s="144"/>
      <c r="G192" s="142"/>
      <c r="H192" s="142"/>
      <c r="I192" s="153"/>
      <c r="J192" s="92">
        <f t="shared" si="37"/>
        <v>0</v>
      </c>
      <c r="K192" s="97">
        <f t="shared" si="36"/>
        <v>0</v>
      </c>
      <c r="L192" s="94">
        <f t="shared" si="38"/>
        <v>0</v>
      </c>
    </row>
    <row r="193" spans="2:12" ht="12.75">
      <c r="B193" s="31" t="s">
        <v>87</v>
      </c>
      <c r="C193" s="287">
        <f t="shared" si="35"/>
        <v>0</v>
      </c>
      <c r="D193" s="142"/>
      <c r="E193" s="142"/>
      <c r="F193" s="144"/>
      <c r="G193" s="142"/>
      <c r="H193" s="142"/>
      <c r="I193" s="153"/>
      <c r="J193" s="92">
        <f t="shared" si="37"/>
        <v>0</v>
      </c>
      <c r="K193" s="97">
        <f t="shared" si="36"/>
        <v>0</v>
      </c>
      <c r="L193" s="94">
        <f t="shared" si="38"/>
        <v>0</v>
      </c>
    </row>
    <row r="194" spans="2:12" ht="12.75">
      <c r="B194" s="31" t="s">
        <v>88</v>
      </c>
      <c r="C194" s="288">
        <f t="shared" si="35"/>
        <v>0</v>
      </c>
      <c r="D194" s="142"/>
      <c r="E194" s="142"/>
      <c r="F194" s="144"/>
      <c r="G194" s="142"/>
      <c r="H194" s="142"/>
      <c r="I194" s="153"/>
      <c r="J194" s="92">
        <f>IF(G194&gt;0,(D194*(F194/G194)),0)</f>
        <v>0</v>
      </c>
      <c r="K194" s="93">
        <f t="shared" si="36"/>
        <v>0</v>
      </c>
      <c r="L194" s="94">
        <f>IF(K194&gt;0,((J194/K194)*I194),0)</f>
        <v>0</v>
      </c>
    </row>
    <row r="195" spans="2:12" ht="12.75">
      <c r="B195" s="31" t="s">
        <v>89</v>
      </c>
      <c r="C195" s="287">
        <f t="shared" si="35"/>
        <v>0</v>
      </c>
      <c r="D195" s="142"/>
      <c r="E195" s="142"/>
      <c r="F195" s="144"/>
      <c r="G195" s="142"/>
      <c r="H195" s="142"/>
      <c r="I195" s="153"/>
      <c r="J195" s="92">
        <f aca="true" t="shared" si="39" ref="J195:J206">IF(G195&gt;0,(D195*(F195/G195)),0)</f>
        <v>0</v>
      </c>
      <c r="K195" s="97">
        <f t="shared" si="36"/>
        <v>0</v>
      </c>
      <c r="L195" s="94">
        <f aca="true" t="shared" si="40" ref="L195:L206">IF(K195&gt;0,((J195/K195)*I195),0)</f>
        <v>0</v>
      </c>
    </row>
    <row r="196" spans="2:12" ht="12.75">
      <c r="B196" s="31" t="s">
        <v>90</v>
      </c>
      <c r="C196" s="288">
        <f t="shared" si="35"/>
        <v>0</v>
      </c>
      <c r="D196" s="142"/>
      <c r="E196" s="142"/>
      <c r="F196" s="144"/>
      <c r="G196" s="142"/>
      <c r="H196" s="142"/>
      <c r="I196" s="153"/>
      <c r="J196" s="92">
        <f t="shared" si="39"/>
        <v>0</v>
      </c>
      <c r="K196" s="97">
        <f t="shared" si="36"/>
        <v>0</v>
      </c>
      <c r="L196" s="94">
        <f t="shared" si="40"/>
        <v>0</v>
      </c>
    </row>
    <row r="197" spans="2:12" ht="12.75">
      <c r="B197" s="31" t="s">
        <v>91</v>
      </c>
      <c r="C197" s="287">
        <f t="shared" si="35"/>
        <v>0</v>
      </c>
      <c r="D197" s="142"/>
      <c r="E197" s="142"/>
      <c r="F197" s="144"/>
      <c r="G197" s="142"/>
      <c r="H197" s="142"/>
      <c r="I197" s="153"/>
      <c r="J197" s="92">
        <f t="shared" si="39"/>
        <v>0</v>
      </c>
      <c r="K197" s="93">
        <f t="shared" si="36"/>
        <v>0</v>
      </c>
      <c r="L197" s="94">
        <f t="shared" si="40"/>
        <v>0</v>
      </c>
    </row>
    <row r="198" spans="2:12" ht="12.75">
      <c r="B198" s="31" t="s">
        <v>92</v>
      </c>
      <c r="C198" s="288">
        <f t="shared" si="35"/>
        <v>0</v>
      </c>
      <c r="D198" s="142"/>
      <c r="E198" s="142"/>
      <c r="F198" s="144"/>
      <c r="G198" s="142"/>
      <c r="H198" s="142"/>
      <c r="I198" s="153"/>
      <c r="J198" s="92">
        <f t="shared" si="39"/>
        <v>0</v>
      </c>
      <c r="K198" s="97">
        <f t="shared" si="36"/>
        <v>0</v>
      </c>
      <c r="L198" s="94">
        <f t="shared" si="40"/>
        <v>0</v>
      </c>
    </row>
    <row r="199" spans="2:12" ht="12.75">
      <c r="B199" s="31" t="s">
        <v>93</v>
      </c>
      <c r="C199" s="287">
        <f t="shared" si="35"/>
        <v>0</v>
      </c>
      <c r="D199" s="142"/>
      <c r="E199" s="142"/>
      <c r="F199" s="144"/>
      <c r="G199" s="142"/>
      <c r="H199" s="142"/>
      <c r="I199" s="153"/>
      <c r="J199" s="92">
        <f t="shared" si="39"/>
        <v>0</v>
      </c>
      <c r="K199" s="97">
        <f t="shared" si="36"/>
        <v>0</v>
      </c>
      <c r="L199" s="94">
        <f t="shared" si="40"/>
        <v>0</v>
      </c>
    </row>
    <row r="200" spans="2:12" ht="12.75">
      <c r="B200" s="31" t="s">
        <v>94</v>
      </c>
      <c r="C200" s="288">
        <f t="shared" si="35"/>
        <v>0</v>
      </c>
      <c r="D200" s="142"/>
      <c r="E200" s="142"/>
      <c r="F200" s="144"/>
      <c r="G200" s="142"/>
      <c r="H200" s="142"/>
      <c r="I200" s="153"/>
      <c r="J200" s="92">
        <f t="shared" si="39"/>
        <v>0</v>
      </c>
      <c r="K200" s="93">
        <f t="shared" si="36"/>
        <v>0</v>
      </c>
      <c r="L200" s="94">
        <f t="shared" si="40"/>
        <v>0</v>
      </c>
    </row>
    <row r="201" spans="2:12" ht="12.75">
      <c r="B201" s="31" t="s">
        <v>95</v>
      </c>
      <c r="C201" s="287">
        <f t="shared" si="35"/>
        <v>0</v>
      </c>
      <c r="D201" s="142"/>
      <c r="E201" s="142"/>
      <c r="F201" s="144"/>
      <c r="G201" s="142"/>
      <c r="H201" s="142"/>
      <c r="I201" s="153"/>
      <c r="J201" s="92">
        <f t="shared" si="39"/>
        <v>0</v>
      </c>
      <c r="K201" s="97">
        <f t="shared" si="36"/>
        <v>0</v>
      </c>
      <c r="L201" s="94">
        <f t="shared" si="40"/>
        <v>0</v>
      </c>
    </row>
    <row r="202" spans="2:12" ht="12.75">
      <c r="B202" s="31" t="s">
        <v>96</v>
      </c>
      <c r="C202" s="288">
        <f t="shared" si="35"/>
        <v>0</v>
      </c>
      <c r="D202" s="142"/>
      <c r="E202" s="142"/>
      <c r="F202" s="144"/>
      <c r="G202" s="142"/>
      <c r="H202" s="142"/>
      <c r="I202" s="153"/>
      <c r="J202" s="92">
        <f t="shared" si="39"/>
        <v>0</v>
      </c>
      <c r="K202" s="97">
        <f t="shared" si="36"/>
        <v>0</v>
      </c>
      <c r="L202" s="94">
        <f t="shared" si="40"/>
        <v>0</v>
      </c>
    </row>
    <row r="203" spans="2:12" ht="12.75">
      <c r="B203" s="31" t="s">
        <v>97</v>
      </c>
      <c r="C203" s="287">
        <f t="shared" si="35"/>
        <v>0</v>
      </c>
      <c r="D203" s="142"/>
      <c r="E203" s="142"/>
      <c r="F203" s="144"/>
      <c r="G203" s="142"/>
      <c r="H203" s="142"/>
      <c r="I203" s="153"/>
      <c r="J203" s="92">
        <f t="shared" si="39"/>
        <v>0</v>
      </c>
      <c r="K203" s="93">
        <f t="shared" si="36"/>
        <v>0</v>
      </c>
      <c r="L203" s="94">
        <f t="shared" si="40"/>
        <v>0</v>
      </c>
    </row>
    <row r="204" spans="2:12" ht="12.75">
      <c r="B204" s="31" t="s">
        <v>98</v>
      </c>
      <c r="C204" s="288">
        <f t="shared" si="35"/>
        <v>0</v>
      </c>
      <c r="D204" s="142"/>
      <c r="E204" s="142"/>
      <c r="F204" s="144"/>
      <c r="G204" s="142"/>
      <c r="H204" s="142"/>
      <c r="I204" s="153"/>
      <c r="J204" s="92">
        <f t="shared" si="39"/>
        <v>0</v>
      </c>
      <c r="K204" s="97">
        <f t="shared" si="36"/>
        <v>0</v>
      </c>
      <c r="L204" s="94">
        <f t="shared" si="40"/>
        <v>0</v>
      </c>
    </row>
    <row r="205" spans="2:12" ht="12.75">
      <c r="B205" s="31" t="s">
        <v>99</v>
      </c>
      <c r="C205" s="287">
        <f t="shared" si="35"/>
        <v>0</v>
      </c>
      <c r="D205" s="142"/>
      <c r="E205" s="142"/>
      <c r="F205" s="144"/>
      <c r="G205" s="142"/>
      <c r="H205" s="142"/>
      <c r="I205" s="153"/>
      <c r="J205" s="92">
        <f t="shared" si="39"/>
        <v>0</v>
      </c>
      <c r="K205" s="97">
        <f t="shared" si="36"/>
        <v>0</v>
      </c>
      <c r="L205" s="94">
        <f t="shared" si="40"/>
        <v>0</v>
      </c>
    </row>
    <row r="206" spans="2:12" ht="12.75">
      <c r="B206" s="31" t="s">
        <v>100</v>
      </c>
      <c r="C206" s="288">
        <f t="shared" si="35"/>
        <v>0</v>
      </c>
      <c r="D206" s="142"/>
      <c r="E206" s="142"/>
      <c r="F206" s="144"/>
      <c r="G206" s="142"/>
      <c r="H206" s="142"/>
      <c r="I206" s="153"/>
      <c r="J206" s="92">
        <f t="shared" si="39"/>
        <v>0</v>
      </c>
      <c r="K206" s="93">
        <f t="shared" si="36"/>
        <v>0</v>
      </c>
      <c r="L206" s="94">
        <f t="shared" si="40"/>
        <v>0</v>
      </c>
    </row>
    <row r="207" spans="2:12" ht="12">
      <c r="B207"/>
      <c r="C207"/>
      <c r="D207"/>
      <c r="E207"/>
      <c r="F207"/>
      <c r="G207"/>
      <c r="H207"/>
      <c r="I207"/>
      <c r="J207"/>
      <c r="K207"/>
      <c r="L207"/>
    </row>
    <row r="208" spans="2:12" ht="12">
      <c r="B208"/>
      <c r="C208"/>
      <c r="D208"/>
      <c r="E208"/>
      <c r="F208"/>
      <c r="G208"/>
      <c r="H208"/>
      <c r="I208"/>
      <c r="J208"/>
      <c r="K208"/>
      <c r="L208"/>
    </row>
    <row r="209" ht="12">
      <c r="C209" s="31"/>
    </row>
    <row r="210" spans="3:12" ht="12.75">
      <c r="C210" s="268" t="s">
        <v>1</v>
      </c>
      <c r="D210" s="269"/>
      <c r="E210" s="269"/>
      <c r="F210" s="269"/>
      <c r="G210" s="269"/>
      <c r="H210" s="269"/>
      <c r="I210" s="269"/>
      <c r="J210" s="269"/>
      <c r="K210" s="269"/>
      <c r="L210" s="270"/>
    </row>
    <row r="211" spans="2:12" ht="12.75">
      <c r="B211" s="31" t="s">
        <v>471</v>
      </c>
      <c r="C211" s="287">
        <f>C5</f>
        <v>0</v>
      </c>
      <c r="D211" s="142"/>
      <c r="E211" s="142"/>
      <c r="F211" s="144"/>
      <c r="G211" s="142"/>
      <c r="H211" s="142"/>
      <c r="I211" s="153"/>
      <c r="J211" s="92">
        <f>IF(G211&gt;0,(D211*(F211/G211)),0)</f>
        <v>0</v>
      </c>
      <c r="K211" s="93">
        <f>K5</f>
        <v>0</v>
      </c>
      <c r="L211" s="94">
        <f>IF(K211&gt;0,((J211/K211)*I211),0)</f>
        <v>0</v>
      </c>
    </row>
    <row r="212" spans="2:12" ht="12.75">
      <c r="B212" s="31" t="s">
        <v>472</v>
      </c>
      <c r="C212" s="288">
        <f>C6</f>
        <v>0</v>
      </c>
      <c r="D212" s="142"/>
      <c r="E212" s="142"/>
      <c r="F212" s="144"/>
      <c r="G212" s="142"/>
      <c r="H212" s="142"/>
      <c r="I212" s="153"/>
      <c r="J212" s="92">
        <f aca="true" t="shared" si="41" ref="J212:J224">IF(G212&gt;0,(D212*(F212/G212)),0)</f>
        <v>0</v>
      </c>
      <c r="K212" s="97">
        <f>K6</f>
        <v>0</v>
      </c>
      <c r="L212" s="94">
        <f aca="true" t="shared" si="42" ref="L212:L224">IF(K212&gt;0,((J212/K212)*I212),0)</f>
        <v>0</v>
      </c>
    </row>
    <row r="213" spans="2:12" ht="12.75">
      <c r="B213" s="31" t="s">
        <v>473</v>
      </c>
      <c r="C213" s="287">
        <f>C7</f>
        <v>0</v>
      </c>
      <c r="D213" s="142"/>
      <c r="E213" s="142"/>
      <c r="F213" s="144"/>
      <c r="G213" s="142"/>
      <c r="H213" s="142"/>
      <c r="I213" s="153"/>
      <c r="J213" s="92">
        <f t="shared" si="41"/>
        <v>0</v>
      </c>
      <c r="K213" s="97">
        <f>K7</f>
        <v>0</v>
      </c>
      <c r="L213" s="94">
        <f t="shared" si="42"/>
        <v>0</v>
      </c>
    </row>
    <row r="214" spans="2:12" ht="12.75">
      <c r="B214" s="31" t="s">
        <v>474</v>
      </c>
      <c r="C214" s="287">
        <f aca="true" t="shared" si="43" ref="C214:C277">C8</f>
        <v>0</v>
      </c>
      <c r="D214" s="142"/>
      <c r="E214" s="142"/>
      <c r="F214" s="144"/>
      <c r="G214" s="142"/>
      <c r="H214" s="142"/>
      <c r="I214" s="153"/>
      <c r="J214" s="92">
        <f t="shared" si="41"/>
        <v>0</v>
      </c>
      <c r="K214" s="93">
        <f aca="true" t="shared" si="44" ref="K214:K277">K8</f>
        <v>0</v>
      </c>
      <c r="L214" s="94">
        <f t="shared" si="42"/>
        <v>0</v>
      </c>
    </row>
    <row r="215" spans="2:12" ht="12.75">
      <c r="B215" s="31" t="s">
        <v>475</v>
      </c>
      <c r="C215" s="288">
        <f t="shared" si="43"/>
        <v>0</v>
      </c>
      <c r="D215" s="142"/>
      <c r="E215" s="142"/>
      <c r="F215" s="144"/>
      <c r="G215" s="142"/>
      <c r="H215" s="142"/>
      <c r="I215" s="153"/>
      <c r="J215" s="92">
        <f t="shared" si="41"/>
        <v>0</v>
      </c>
      <c r="K215" s="97">
        <f t="shared" si="44"/>
        <v>0</v>
      </c>
      <c r="L215" s="94">
        <f t="shared" si="42"/>
        <v>0</v>
      </c>
    </row>
    <row r="216" spans="2:12" ht="12.75">
      <c r="B216" s="31" t="s">
        <v>476</v>
      </c>
      <c r="C216" s="287">
        <f t="shared" si="43"/>
        <v>0</v>
      </c>
      <c r="D216" s="142"/>
      <c r="E216" s="142"/>
      <c r="F216" s="144"/>
      <c r="G216" s="142"/>
      <c r="H216" s="142"/>
      <c r="I216" s="153"/>
      <c r="J216" s="92">
        <f t="shared" si="41"/>
        <v>0</v>
      </c>
      <c r="K216" s="97">
        <f t="shared" si="44"/>
        <v>0</v>
      </c>
      <c r="L216" s="94">
        <f t="shared" si="42"/>
        <v>0</v>
      </c>
    </row>
    <row r="217" spans="2:12" ht="12.75">
      <c r="B217" s="31" t="s">
        <v>477</v>
      </c>
      <c r="C217" s="287">
        <f t="shared" si="43"/>
        <v>0</v>
      </c>
      <c r="D217" s="142"/>
      <c r="E217" s="142"/>
      <c r="F217" s="144"/>
      <c r="G217" s="142"/>
      <c r="H217" s="142"/>
      <c r="I217" s="153"/>
      <c r="J217" s="92">
        <f t="shared" si="41"/>
        <v>0</v>
      </c>
      <c r="K217" s="93">
        <f t="shared" si="44"/>
        <v>0</v>
      </c>
      <c r="L217" s="94">
        <f t="shared" si="42"/>
        <v>0</v>
      </c>
    </row>
    <row r="218" spans="2:12" ht="12.75">
      <c r="B218" s="31" t="s">
        <v>478</v>
      </c>
      <c r="C218" s="288">
        <f t="shared" si="43"/>
        <v>0</v>
      </c>
      <c r="D218" s="142"/>
      <c r="E218" s="142"/>
      <c r="F218" s="144"/>
      <c r="G218" s="142"/>
      <c r="H218" s="142"/>
      <c r="I218" s="153"/>
      <c r="J218" s="92">
        <f t="shared" si="41"/>
        <v>0</v>
      </c>
      <c r="K218" s="97">
        <f t="shared" si="44"/>
        <v>0</v>
      </c>
      <c r="L218" s="94">
        <f t="shared" si="42"/>
        <v>0</v>
      </c>
    </row>
    <row r="219" spans="2:12" ht="12.75">
      <c r="B219" s="31" t="s">
        <v>479</v>
      </c>
      <c r="C219" s="287">
        <f t="shared" si="43"/>
        <v>0</v>
      </c>
      <c r="D219" s="142"/>
      <c r="E219" s="142"/>
      <c r="F219" s="144"/>
      <c r="G219" s="142"/>
      <c r="H219" s="142"/>
      <c r="I219" s="153"/>
      <c r="J219" s="92">
        <f t="shared" si="41"/>
        <v>0</v>
      </c>
      <c r="K219" s="97">
        <f t="shared" si="44"/>
        <v>0</v>
      </c>
      <c r="L219" s="94">
        <f t="shared" si="42"/>
        <v>0</v>
      </c>
    </row>
    <row r="220" spans="2:12" ht="12.75">
      <c r="B220" s="31" t="s">
        <v>480</v>
      </c>
      <c r="C220" s="287">
        <f t="shared" si="43"/>
        <v>0</v>
      </c>
      <c r="D220" s="142"/>
      <c r="E220" s="142"/>
      <c r="F220" s="144"/>
      <c r="G220" s="142"/>
      <c r="H220" s="142"/>
      <c r="I220" s="153"/>
      <c r="J220" s="92">
        <f t="shared" si="41"/>
        <v>0</v>
      </c>
      <c r="K220" s="93">
        <f t="shared" si="44"/>
        <v>0</v>
      </c>
      <c r="L220" s="94">
        <f t="shared" si="42"/>
        <v>0</v>
      </c>
    </row>
    <row r="221" spans="2:12" ht="12.75">
      <c r="B221" s="31" t="s">
        <v>481</v>
      </c>
      <c r="C221" s="288">
        <f t="shared" si="43"/>
        <v>0</v>
      </c>
      <c r="D221" s="142"/>
      <c r="E221" s="142"/>
      <c r="F221" s="144"/>
      <c r="G221" s="142"/>
      <c r="H221" s="142"/>
      <c r="I221" s="153"/>
      <c r="J221" s="92">
        <f t="shared" si="41"/>
        <v>0</v>
      </c>
      <c r="K221" s="97">
        <f t="shared" si="44"/>
        <v>0</v>
      </c>
      <c r="L221" s="94">
        <f t="shared" si="42"/>
        <v>0</v>
      </c>
    </row>
    <row r="222" spans="2:12" ht="12.75">
      <c r="B222" s="31" t="s">
        <v>482</v>
      </c>
      <c r="C222" s="287">
        <f t="shared" si="43"/>
        <v>0</v>
      </c>
      <c r="D222" s="142"/>
      <c r="E222" s="142"/>
      <c r="F222" s="144"/>
      <c r="G222" s="142"/>
      <c r="H222" s="142"/>
      <c r="I222" s="153"/>
      <c r="J222" s="92">
        <f t="shared" si="41"/>
        <v>0</v>
      </c>
      <c r="K222" s="97">
        <f t="shared" si="44"/>
        <v>0</v>
      </c>
      <c r="L222" s="94">
        <f t="shared" si="42"/>
        <v>0</v>
      </c>
    </row>
    <row r="223" spans="2:12" ht="12.75">
      <c r="B223" s="31" t="s">
        <v>483</v>
      </c>
      <c r="C223" s="287">
        <f t="shared" si="43"/>
        <v>0</v>
      </c>
      <c r="D223" s="142"/>
      <c r="E223" s="142"/>
      <c r="F223" s="144"/>
      <c r="G223" s="142"/>
      <c r="H223" s="142"/>
      <c r="I223" s="153"/>
      <c r="J223" s="92">
        <f>IF(G223&gt;0,(D223*(F223/G223)),0)</f>
        <v>0</v>
      </c>
      <c r="K223" s="93">
        <f t="shared" si="44"/>
        <v>0</v>
      </c>
      <c r="L223" s="94">
        <f>IF(K223&gt;0,((J223/K223)*I223),0)</f>
        <v>0</v>
      </c>
    </row>
    <row r="224" spans="2:12" ht="12.75">
      <c r="B224" s="31" t="s">
        <v>484</v>
      </c>
      <c r="C224" s="288">
        <f t="shared" si="43"/>
        <v>0</v>
      </c>
      <c r="D224" s="142"/>
      <c r="E224" s="142"/>
      <c r="F224" s="144"/>
      <c r="G224" s="142"/>
      <c r="H224" s="142"/>
      <c r="I224" s="153"/>
      <c r="J224" s="92">
        <f aca="true" t="shared" si="45" ref="J224:J236">IF(G224&gt;0,(D224*(F224/G224)),0)</f>
        <v>0</v>
      </c>
      <c r="K224" s="97">
        <f t="shared" si="44"/>
        <v>0</v>
      </c>
      <c r="L224" s="94">
        <f aca="true" t="shared" si="46" ref="L224:L236">IF(K224&gt;0,((J224/K224)*I224),0)</f>
        <v>0</v>
      </c>
    </row>
    <row r="225" spans="2:12" ht="12.75">
      <c r="B225" s="31" t="s">
        <v>485</v>
      </c>
      <c r="C225" s="287">
        <f t="shared" si="43"/>
        <v>0</v>
      </c>
      <c r="D225" s="142"/>
      <c r="E225" s="142"/>
      <c r="F225" s="144"/>
      <c r="G225" s="142"/>
      <c r="H225" s="142"/>
      <c r="I225" s="153"/>
      <c r="J225" s="92">
        <f t="shared" si="45"/>
        <v>0</v>
      </c>
      <c r="K225" s="97">
        <f t="shared" si="44"/>
        <v>0</v>
      </c>
      <c r="L225" s="94">
        <f t="shared" si="46"/>
        <v>0</v>
      </c>
    </row>
    <row r="226" spans="2:12" ht="12.75">
      <c r="B226" s="31" t="s">
        <v>486</v>
      </c>
      <c r="C226" s="287">
        <f t="shared" si="43"/>
        <v>0</v>
      </c>
      <c r="D226" s="142"/>
      <c r="E226" s="142"/>
      <c r="F226" s="144"/>
      <c r="G226" s="142"/>
      <c r="H226" s="142"/>
      <c r="I226" s="153"/>
      <c r="J226" s="92">
        <f t="shared" si="45"/>
        <v>0</v>
      </c>
      <c r="K226" s="93">
        <f t="shared" si="44"/>
        <v>0</v>
      </c>
      <c r="L226" s="94">
        <f t="shared" si="46"/>
        <v>0</v>
      </c>
    </row>
    <row r="227" spans="2:12" ht="12.75">
      <c r="B227" s="31" t="s">
        <v>487</v>
      </c>
      <c r="C227" s="288">
        <f t="shared" si="43"/>
        <v>0</v>
      </c>
      <c r="D227" s="142"/>
      <c r="E227" s="142"/>
      <c r="F227" s="144"/>
      <c r="G227" s="142"/>
      <c r="H227" s="142"/>
      <c r="I227" s="153"/>
      <c r="J227" s="92">
        <f t="shared" si="45"/>
        <v>0</v>
      </c>
      <c r="K227" s="97">
        <f t="shared" si="44"/>
        <v>0</v>
      </c>
      <c r="L227" s="94">
        <f t="shared" si="46"/>
        <v>0</v>
      </c>
    </row>
    <row r="228" spans="2:12" ht="12.75">
      <c r="B228" s="31" t="s">
        <v>488</v>
      </c>
      <c r="C228" s="287">
        <f t="shared" si="43"/>
        <v>0</v>
      </c>
      <c r="D228" s="142"/>
      <c r="E228" s="142"/>
      <c r="F228" s="144"/>
      <c r="G228" s="142"/>
      <c r="H228" s="142"/>
      <c r="I228" s="153"/>
      <c r="J228" s="92">
        <f t="shared" si="45"/>
        <v>0</v>
      </c>
      <c r="K228" s="97">
        <f t="shared" si="44"/>
        <v>0</v>
      </c>
      <c r="L228" s="94">
        <f t="shared" si="46"/>
        <v>0</v>
      </c>
    </row>
    <row r="229" spans="2:12" ht="12.75">
      <c r="B229" s="31" t="s">
        <v>489</v>
      </c>
      <c r="C229" s="287">
        <f t="shared" si="43"/>
        <v>0</v>
      </c>
      <c r="D229" s="142"/>
      <c r="E229" s="142"/>
      <c r="F229" s="144"/>
      <c r="G229" s="142"/>
      <c r="H229" s="142"/>
      <c r="I229" s="153"/>
      <c r="J229" s="92">
        <f t="shared" si="45"/>
        <v>0</v>
      </c>
      <c r="K229" s="93">
        <f t="shared" si="44"/>
        <v>0</v>
      </c>
      <c r="L229" s="94">
        <f t="shared" si="46"/>
        <v>0</v>
      </c>
    </row>
    <row r="230" spans="2:12" ht="12.75">
      <c r="B230" s="31" t="s">
        <v>490</v>
      </c>
      <c r="C230" s="288">
        <f t="shared" si="43"/>
        <v>0</v>
      </c>
      <c r="D230" s="142"/>
      <c r="E230" s="142"/>
      <c r="F230" s="144"/>
      <c r="G230" s="142"/>
      <c r="H230" s="142"/>
      <c r="I230" s="153"/>
      <c r="J230" s="92">
        <f t="shared" si="45"/>
        <v>0</v>
      </c>
      <c r="K230" s="97">
        <f t="shared" si="44"/>
        <v>0</v>
      </c>
      <c r="L230" s="94">
        <f t="shared" si="46"/>
        <v>0</v>
      </c>
    </row>
    <row r="231" spans="2:12" ht="12.75">
      <c r="B231" s="31" t="s">
        <v>491</v>
      </c>
      <c r="C231" s="287">
        <f t="shared" si="43"/>
        <v>0</v>
      </c>
      <c r="D231" s="142"/>
      <c r="E231" s="142"/>
      <c r="F231" s="144"/>
      <c r="G231" s="142"/>
      <c r="H231" s="142"/>
      <c r="I231" s="153"/>
      <c r="J231" s="92">
        <f t="shared" si="45"/>
        <v>0</v>
      </c>
      <c r="K231" s="97">
        <f t="shared" si="44"/>
        <v>0</v>
      </c>
      <c r="L231" s="94">
        <f t="shared" si="46"/>
        <v>0</v>
      </c>
    </row>
    <row r="232" spans="2:12" ht="12.75">
      <c r="B232" s="31" t="s">
        <v>492</v>
      </c>
      <c r="C232" s="287">
        <f t="shared" si="43"/>
        <v>0</v>
      </c>
      <c r="D232" s="142"/>
      <c r="E232" s="142"/>
      <c r="F232" s="144"/>
      <c r="G232" s="142"/>
      <c r="H232" s="142"/>
      <c r="I232" s="153"/>
      <c r="J232" s="92">
        <f t="shared" si="45"/>
        <v>0</v>
      </c>
      <c r="K232" s="93">
        <f t="shared" si="44"/>
        <v>0</v>
      </c>
      <c r="L232" s="94">
        <f t="shared" si="46"/>
        <v>0</v>
      </c>
    </row>
    <row r="233" spans="2:12" ht="12.75">
      <c r="B233" s="31" t="s">
        <v>493</v>
      </c>
      <c r="C233" s="288">
        <f t="shared" si="43"/>
        <v>0</v>
      </c>
      <c r="D233" s="142"/>
      <c r="E233" s="142"/>
      <c r="F233" s="144"/>
      <c r="G233" s="142"/>
      <c r="H233" s="142"/>
      <c r="I233" s="153"/>
      <c r="J233" s="92">
        <f t="shared" si="45"/>
        <v>0</v>
      </c>
      <c r="K233" s="97">
        <f t="shared" si="44"/>
        <v>0</v>
      </c>
      <c r="L233" s="94">
        <f t="shared" si="46"/>
        <v>0</v>
      </c>
    </row>
    <row r="234" spans="2:12" ht="12.75">
      <c r="B234" s="31" t="s">
        <v>494</v>
      </c>
      <c r="C234" s="287">
        <f t="shared" si="43"/>
        <v>0</v>
      </c>
      <c r="D234" s="142"/>
      <c r="E234" s="142"/>
      <c r="F234" s="144"/>
      <c r="G234" s="142"/>
      <c r="H234" s="142"/>
      <c r="I234" s="153"/>
      <c r="J234" s="92">
        <f t="shared" si="45"/>
        <v>0</v>
      </c>
      <c r="K234" s="97">
        <f t="shared" si="44"/>
        <v>0</v>
      </c>
      <c r="L234" s="94">
        <f t="shared" si="46"/>
        <v>0</v>
      </c>
    </row>
    <row r="235" spans="2:12" ht="12.75">
      <c r="B235" s="31" t="s">
        <v>495</v>
      </c>
      <c r="C235" s="287">
        <f t="shared" si="43"/>
        <v>0</v>
      </c>
      <c r="D235" s="142"/>
      <c r="E235" s="142"/>
      <c r="F235" s="144"/>
      <c r="G235" s="142"/>
      <c r="H235" s="142"/>
      <c r="I235" s="153"/>
      <c r="J235" s="92">
        <f t="shared" si="45"/>
        <v>0</v>
      </c>
      <c r="K235" s="93">
        <f t="shared" si="44"/>
        <v>0</v>
      </c>
      <c r="L235" s="94">
        <f t="shared" si="46"/>
        <v>0</v>
      </c>
    </row>
    <row r="236" spans="2:12" ht="12.75">
      <c r="B236" s="31" t="s">
        <v>26</v>
      </c>
      <c r="C236" s="288">
        <f t="shared" si="43"/>
        <v>0</v>
      </c>
      <c r="D236" s="142"/>
      <c r="E236" s="142"/>
      <c r="F236" s="144"/>
      <c r="G236" s="142"/>
      <c r="H236" s="142"/>
      <c r="I236" s="153"/>
      <c r="J236" s="92">
        <f>IF(G236&gt;0,(D236*(F236/G236)),0)</f>
        <v>0</v>
      </c>
      <c r="K236" s="97">
        <f t="shared" si="44"/>
        <v>0</v>
      </c>
      <c r="L236" s="94">
        <f>IF(K236&gt;0,((J236/K236)*I236),0)</f>
        <v>0</v>
      </c>
    </row>
    <row r="237" spans="2:12" ht="12.75">
      <c r="B237" s="31" t="s">
        <v>27</v>
      </c>
      <c r="C237" s="287">
        <f t="shared" si="43"/>
        <v>0</v>
      </c>
      <c r="D237" s="142"/>
      <c r="E237" s="142"/>
      <c r="F237" s="144"/>
      <c r="G237" s="142"/>
      <c r="H237" s="142"/>
      <c r="I237" s="153"/>
      <c r="J237" s="92">
        <f aca="true" t="shared" si="47" ref="J237:J249">IF(G237&gt;0,(D237*(F237/G237)),0)</f>
        <v>0</v>
      </c>
      <c r="K237" s="97">
        <f t="shared" si="44"/>
        <v>0</v>
      </c>
      <c r="L237" s="94">
        <f aca="true" t="shared" si="48" ref="L237:L249">IF(K237&gt;0,((J237/K237)*I237),0)</f>
        <v>0</v>
      </c>
    </row>
    <row r="238" spans="2:12" ht="12.75">
      <c r="B238" s="31" t="s">
        <v>28</v>
      </c>
      <c r="C238" s="287">
        <f t="shared" si="43"/>
        <v>0</v>
      </c>
      <c r="D238" s="142"/>
      <c r="E238" s="142"/>
      <c r="F238" s="144"/>
      <c r="G238" s="142"/>
      <c r="H238" s="142"/>
      <c r="I238" s="153"/>
      <c r="J238" s="92">
        <f t="shared" si="47"/>
        <v>0</v>
      </c>
      <c r="K238" s="93">
        <f t="shared" si="44"/>
        <v>0</v>
      </c>
      <c r="L238" s="94">
        <f t="shared" si="48"/>
        <v>0</v>
      </c>
    </row>
    <row r="239" spans="2:12" ht="12.75">
      <c r="B239" s="31" t="s">
        <v>29</v>
      </c>
      <c r="C239" s="288">
        <f t="shared" si="43"/>
        <v>0</v>
      </c>
      <c r="D239" s="142"/>
      <c r="E239" s="142"/>
      <c r="F239" s="144"/>
      <c r="G239" s="142"/>
      <c r="H239" s="142"/>
      <c r="I239" s="153"/>
      <c r="J239" s="92">
        <f t="shared" si="47"/>
        <v>0</v>
      </c>
      <c r="K239" s="97">
        <f t="shared" si="44"/>
        <v>0</v>
      </c>
      <c r="L239" s="94">
        <f t="shared" si="48"/>
        <v>0</v>
      </c>
    </row>
    <row r="240" spans="2:12" ht="12.75">
      <c r="B240" s="31" t="s">
        <v>30</v>
      </c>
      <c r="C240" s="287">
        <f t="shared" si="43"/>
        <v>0</v>
      </c>
      <c r="D240" s="142"/>
      <c r="E240" s="142"/>
      <c r="F240" s="144"/>
      <c r="G240" s="142"/>
      <c r="H240" s="142"/>
      <c r="I240" s="153"/>
      <c r="J240" s="92">
        <f t="shared" si="47"/>
        <v>0</v>
      </c>
      <c r="K240" s="97">
        <f t="shared" si="44"/>
        <v>0</v>
      </c>
      <c r="L240" s="94">
        <f t="shared" si="48"/>
        <v>0</v>
      </c>
    </row>
    <row r="241" spans="2:12" ht="12.75">
      <c r="B241" s="31" t="s">
        <v>31</v>
      </c>
      <c r="C241" s="287">
        <f t="shared" si="43"/>
        <v>0</v>
      </c>
      <c r="D241" s="142"/>
      <c r="E241" s="142"/>
      <c r="F241" s="144"/>
      <c r="G241" s="142"/>
      <c r="H241" s="142"/>
      <c r="I241" s="153"/>
      <c r="J241" s="92">
        <f t="shared" si="47"/>
        <v>0</v>
      </c>
      <c r="K241" s="93">
        <f t="shared" si="44"/>
        <v>0</v>
      </c>
      <c r="L241" s="94">
        <f t="shared" si="48"/>
        <v>0</v>
      </c>
    </row>
    <row r="242" spans="2:12" ht="12.75">
      <c r="B242" s="31" t="s">
        <v>32</v>
      </c>
      <c r="C242" s="288">
        <f t="shared" si="43"/>
        <v>0</v>
      </c>
      <c r="D242" s="142"/>
      <c r="E242" s="142"/>
      <c r="F242" s="144"/>
      <c r="G242" s="142"/>
      <c r="H242" s="142"/>
      <c r="I242" s="153"/>
      <c r="J242" s="92">
        <f t="shared" si="47"/>
        <v>0</v>
      </c>
      <c r="K242" s="97">
        <f t="shared" si="44"/>
        <v>0</v>
      </c>
      <c r="L242" s="94">
        <f t="shared" si="48"/>
        <v>0</v>
      </c>
    </row>
    <row r="243" spans="2:12" ht="12.75">
      <c r="B243" s="31" t="s">
        <v>33</v>
      </c>
      <c r="C243" s="287">
        <f t="shared" si="43"/>
        <v>0</v>
      </c>
      <c r="D243" s="142"/>
      <c r="E243" s="142"/>
      <c r="F243" s="144"/>
      <c r="G243" s="142"/>
      <c r="H243" s="142"/>
      <c r="I243" s="153"/>
      <c r="J243" s="92">
        <f t="shared" si="47"/>
        <v>0</v>
      </c>
      <c r="K243" s="97">
        <f t="shared" si="44"/>
        <v>0</v>
      </c>
      <c r="L243" s="94">
        <f t="shared" si="48"/>
        <v>0</v>
      </c>
    </row>
    <row r="244" spans="2:12" ht="12.75">
      <c r="B244" s="31" t="s">
        <v>34</v>
      </c>
      <c r="C244" s="287">
        <f t="shared" si="43"/>
        <v>0</v>
      </c>
      <c r="D244" s="142"/>
      <c r="E244" s="142"/>
      <c r="F244" s="144"/>
      <c r="G244" s="142"/>
      <c r="H244" s="142"/>
      <c r="I244" s="153"/>
      <c r="J244" s="92">
        <f t="shared" si="47"/>
        <v>0</v>
      </c>
      <c r="K244" s="93">
        <f t="shared" si="44"/>
        <v>0</v>
      </c>
      <c r="L244" s="94">
        <f t="shared" si="48"/>
        <v>0</v>
      </c>
    </row>
    <row r="245" spans="2:12" ht="12.75">
      <c r="B245" s="31" t="s">
        <v>35</v>
      </c>
      <c r="C245" s="288">
        <f t="shared" si="43"/>
        <v>0</v>
      </c>
      <c r="D245" s="142"/>
      <c r="E245" s="142"/>
      <c r="F245" s="144"/>
      <c r="G245" s="142"/>
      <c r="H245" s="142"/>
      <c r="I245" s="153"/>
      <c r="J245" s="92">
        <f t="shared" si="47"/>
        <v>0</v>
      </c>
      <c r="K245" s="97">
        <f t="shared" si="44"/>
        <v>0</v>
      </c>
      <c r="L245" s="94">
        <f t="shared" si="48"/>
        <v>0</v>
      </c>
    </row>
    <row r="246" spans="2:12" ht="12.75">
      <c r="B246" s="31" t="s">
        <v>36</v>
      </c>
      <c r="C246" s="287">
        <f t="shared" si="43"/>
        <v>0</v>
      </c>
      <c r="D246" s="142"/>
      <c r="E246" s="142"/>
      <c r="F246" s="144"/>
      <c r="G246" s="142"/>
      <c r="H246" s="142"/>
      <c r="I246" s="153"/>
      <c r="J246" s="92">
        <f t="shared" si="47"/>
        <v>0</v>
      </c>
      <c r="K246" s="97">
        <f t="shared" si="44"/>
        <v>0</v>
      </c>
      <c r="L246" s="94">
        <f t="shared" si="48"/>
        <v>0</v>
      </c>
    </row>
    <row r="247" spans="2:12" ht="12.75">
      <c r="B247" s="31" t="s">
        <v>37</v>
      </c>
      <c r="C247" s="287">
        <f t="shared" si="43"/>
        <v>0</v>
      </c>
      <c r="D247" s="142"/>
      <c r="E247" s="142"/>
      <c r="F247" s="144"/>
      <c r="G247" s="142"/>
      <c r="H247" s="142"/>
      <c r="I247" s="153"/>
      <c r="J247" s="92">
        <f t="shared" si="47"/>
        <v>0</v>
      </c>
      <c r="K247" s="93">
        <f t="shared" si="44"/>
        <v>0</v>
      </c>
      <c r="L247" s="94">
        <f t="shared" si="48"/>
        <v>0</v>
      </c>
    </row>
    <row r="248" spans="2:12" ht="12.75">
      <c r="B248" s="31" t="s">
        <v>38</v>
      </c>
      <c r="C248" s="288">
        <f t="shared" si="43"/>
        <v>0</v>
      </c>
      <c r="D248" s="142"/>
      <c r="E248" s="142"/>
      <c r="F248" s="144"/>
      <c r="G248" s="142"/>
      <c r="H248" s="142"/>
      <c r="I248" s="153"/>
      <c r="J248" s="92">
        <f>IF(G248&gt;0,(D248*(F248/G248)),0)</f>
        <v>0</v>
      </c>
      <c r="K248" s="97">
        <f t="shared" si="44"/>
        <v>0</v>
      </c>
      <c r="L248" s="94">
        <f>IF(K248&gt;0,((J248/K248)*I248),0)</f>
        <v>0</v>
      </c>
    </row>
    <row r="249" spans="2:12" ht="12.75">
      <c r="B249" s="31" t="s">
        <v>39</v>
      </c>
      <c r="C249" s="287">
        <f t="shared" si="43"/>
        <v>0</v>
      </c>
      <c r="D249" s="142"/>
      <c r="E249" s="142"/>
      <c r="F249" s="144"/>
      <c r="G249" s="142"/>
      <c r="H249" s="142"/>
      <c r="I249" s="153"/>
      <c r="J249" s="92">
        <f aca="true" t="shared" si="49" ref="J249:J260">IF(G249&gt;0,(D249*(F249/G249)),0)</f>
        <v>0</v>
      </c>
      <c r="K249" s="97">
        <f t="shared" si="44"/>
        <v>0</v>
      </c>
      <c r="L249" s="94">
        <f aca="true" t="shared" si="50" ref="L249:L260">IF(K249&gt;0,((J249/K249)*I249),0)</f>
        <v>0</v>
      </c>
    </row>
    <row r="250" spans="2:12" ht="12.75">
      <c r="B250" s="31" t="s">
        <v>40</v>
      </c>
      <c r="C250" s="287">
        <f t="shared" si="43"/>
        <v>0</v>
      </c>
      <c r="D250" s="142"/>
      <c r="E250" s="142"/>
      <c r="F250" s="144"/>
      <c r="G250" s="142"/>
      <c r="H250" s="142"/>
      <c r="I250" s="153"/>
      <c r="J250" s="92">
        <f t="shared" si="49"/>
        <v>0</v>
      </c>
      <c r="K250" s="93">
        <f t="shared" si="44"/>
        <v>0</v>
      </c>
      <c r="L250" s="94">
        <f t="shared" si="50"/>
        <v>0</v>
      </c>
    </row>
    <row r="251" spans="2:12" ht="12.75">
      <c r="B251" s="31" t="s">
        <v>41</v>
      </c>
      <c r="C251" s="288">
        <f t="shared" si="43"/>
        <v>0</v>
      </c>
      <c r="D251" s="142"/>
      <c r="E251" s="142"/>
      <c r="F251" s="144"/>
      <c r="G251" s="142"/>
      <c r="H251" s="142"/>
      <c r="I251" s="153"/>
      <c r="J251" s="92">
        <f t="shared" si="49"/>
        <v>0</v>
      </c>
      <c r="K251" s="97">
        <f t="shared" si="44"/>
        <v>0</v>
      </c>
      <c r="L251" s="94">
        <f t="shared" si="50"/>
        <v>0</v>
      </c>
    </row>
    <row r="252" spans="2:12" ht="12.75">
      <c r="B252" s="31" t="s">
        <v>42</v>
      </c>
      <c r="C252" s="287">
        <f t="shared" si="43"/>
        <v>0</v>
      </c>
      <c r="D252" s="142"/>
      <c r="E252" s="142"/>
      <c r="F252" s="144"/>
      <c r="G252" s="142"/>
      <c r="H252" s="142"/>
      <c r="I252" s="153"/>
      <c r="J252" s="92">
        <f t="shared" si="49"/>
        <v>0</v>
      </c>
      <c r="K252" s="97">
        <f t="shared" si="44"/>
        <v>0</v>
      </c>
      <c r="L252" s="94">
        <f t="shared" si="50"/>
        <v>0</v>
      </c>
    </row>
    <row r="253" spans="2:12" ht="12.75">
      <c r="B253" s="31" t="s">
        <v>43</v>
      </c>
      <c r="C253" s="287">
        <f t="shared" si="43"/>
        <v>0</v>
      </c>
      <c r="D253" s="142"/>
      <c r="E253" s="142"/>
      <c r="F253" s="144"/>
      <c r="G253" s="142"/>
      <c r="H253" s="142"/>
      <c r="I253" s="153"/>
      <c r="J253" s="92">
        <f t="shared" si="49"/>
        <v>0</v>
      </c>
      <c r="K253" s="93">
        <f t="shared" si="44"/>
        <v>0</v>
      </c>
      <c r="L253" s="94">
        <f t="shared" si="50"/>
        <v>0</v>
      </c>
    </row>
    <row r="254" spans="2:12" ht="12.75">
      <c r="B254" s="31" t="s">
        <v>44</v>
      </c>
      <c r="C254" s="288">
        <f t="shared" si="43"/>
        <v>0</v>
      </c>
      <c r="D254" s="142"/>
      <c r="E254" s="142"/>
      <c r="F254" s="144"/>
      <c r="G254" s="142"/>
      <c r="H254" s="142"/>
      <c r="I254" s="153"/>
      <c r="J254" s="92">
        <f t="shared" si="49"/>
        <v>0</v>
      </c>
      <c r="K254" s="97">
        <f t="shared" si="44"/>
        <v>0</v>
      </c>
      <c r="L254" s="94">
        <f t="shared" si="50"/>
        <v>0</v>
      </c>
    </row>
    <row r="255" spans="2:12" ht="12.75">
      <c r="B255" s="31" t="s">
        <v>45</v>
      </c>
      <c r="C255" s="287">
        <f t="shared" si="43"/>
        <v>0</v>
      </c>
      <c r="D255" s="142"/>
      <c r="E255" s="142"/>
      <c r="F255" s="144"/>
      <c r="G255" s="142"/>
      <c r="H255" s="142"/>
      <c r="I255" s="153"/>
      <c r="J255" s="92">
        <f t="shared" si="49"/>
        <v>0</v>
      </c>
      <c r="K255" s="97">
        <f t="shared" si="44"/>
        <v>0</v>
      </c>
      <c r="L255" s="94">
        <f t="shared" si="50"/>
        <v>0</v>
      </c>
    </row>
    <row r="256" spans="2:12" ht="12.75">
      <c r="B256" s="31" t="s">
        <v>46</v>
      </c>
      <c r="C256" s="287">
        <f t="shared" si="43"/>
        <v>0</v>
      </c>
      <c r="D256" s="142"/>
      <c r="E256" s="142"/>
      <c r="F256" s="144"/>
      <c r="G256" s="142"/>
      <c r="H256" s="142"/>
      <c r="I256" s="153"/>
      <c r="J256" s="92">
        <f t="shared" si="49"/>
        <v>0</v>
      </c>
      <c r="K256" s="93">
        <f t="shared" si="44"/>
        <v>0</v>
      </c>
      <c r="L256" s="94">
        <f t="shared" si="50"/>
        <v>0</v>
      </c>
    </row>
    <row r="257" spans="2:12" ht="12.75">
      <c r="B257" s="31" t="s">
        <v>47</v>
      </c>
      <c r="C257" s="288">
        <f t="shared" si="43"/>
        <v>0</v>
      </c>
      <c r="D257" s="142"/>
      <c r="E257" s="142"/>
      <c r="F257" s="144"/>
      <c r="G257" s="142"/>
      <c r="H257" s="142"/>
      <c r="I257" s="153"/>
      <c r="J257" s="92">
        <f t="shared" si="49"/>
        <v>0</v>
      </c>
      <c r="K257" s="97">
        <f t="shared" si="44"/>
        <v>0</v>
      </c>
      <c r="L257" s="94">
        <f t="shared" si="50"/>
        <v>0</v>
      </c>
    </row>
    <row r="258" spans="2:12" ht="12.75">
      <c r="B258" s="31" t="s">
        <v>48</v>
      </c>
      <c r="C258" s="287">
        <f t="shared" si="43"/>
        <v>0</v>
      </c>
      <c r="D258" s="142"/>
      <c r="E258" s="142"/>
      <c r="F258" s="144"/>
      <c r="G258" s="142"/>
      <c r="H258" s="142"/>
      <c r="I258" s="153"/>
      <c r="J258" s="92">
        <f t="shared" si="49"/>
        <v>0</v>
      </c>
      <c r="K258" s="97">
        <f t="shared" si="44"/>
        <v>0</v>
      </c>
      <c r="L258" s="94">
        <f t="shared" si="50"/>
        <v>0</v>
      </c>
    </row>
    <row r="259" spans="2:12" ht="12.75">
      <c r="B259" s="31" t="s">
        <v>49</v>
      </c>
      <c r="C259" s="287">
        <f t="shared" si="43"/>
        <v>0</v>
      </c>
      <c r="D259" s="142"/>
      <c r="E259" s="142"/>
      <c r="F259" s="144"/>
      <c r="G259" s="142"/>
      <c r="H259" s="142"/>
      <c r="I259" s="153"/>
      <c r="J259" s="92">
        <f t="shared" si="49"/>
        <v>0</v>
      </c>
      <c r="K259" s="93">
        <f t="shared" si="44"/>
        <v>0</v>
      </c>
      <c r="L259" s="94">
        <f t="shared" si="50"/>
        <v>0</v>
      </c>
    </row>
    <row r="260" spans="2:12" ht="12.75">
      <c r="B260" s="31" t="s">
        <v>50</v>
      </c>
      <c r="C260" s="288">
        <f t="shared" si="43"/>
        <v>0</v>
      </c>
      <c r="D260" s="142"/>
      <c r="E260" s="142"/>
      <c r="F260" s="144"/>
      <c r="G260" s="142"/>
      <c r="H260" s="142"/>
      <c r="I260" s="153"/>
      <c r="J260" s="92">
        <f t="shared" si="49"/>
        <v>0</v>
      </c>
      <c r="K260" s="97">
        <f t="shared" si="44"/>
        <v>0</v>
      </c>
      <c r="L260" s="94">
        <f t="shared" si="50"/>
        <v>0</v>
      </c>
    </row>
    <row r="261" spans="2:12" ht="12.75">
      <c r="B261" s="31" t="s">
        <v>51</v>
      </c>
      <c r="C261" s="287">
        <f t="shared" si="43"/>
        <v>0</v>
      </c>
      <c r="D261" s="142"/>
      <c r="E261" s="142"/>
      <c r="F261" s="144"/>
      <c r="G261" s="142"/>
      <c r="H261" s="142"/>
      <c r="I261" s="153"/>
      <c r="J261" s="92">
        <f>IF(G261&gt;0,(D261*(F261/G261)),0)</f>
        <v>0</v>
      </c>
      <c r="K261" s="97">
        <f t="shared" si="44"/>
        <v>0</v>
      </c>
      <c r="L261" s="94">
        <f>IF(K261&gt;0,((J261/K261)*I261),0)</f>
        <v>0</v>
      </c>
    </row>
    <row r="262" spans="2:12" ht="12.75">
      <c r="B262" s="31" t="s">
        <v>52</v>
      </c>
      <c r="C262" s="287">
        <f t="shared" si="43"/>
        <v>0</v>
      </c>
      <c r="D262" s="142"/>
      <c r="E262" s="142"/>
      <c r="F262" s="144"/>
      <c r="G262" s="142"/>
      <c r="H262" s="142"/>
      <c r="I262" s="153"/>
      <c r="J262" s="92">
        <f aca="true" t="shared" si="51" ref="J262:J274">IF(G262&gt;0,(D262*(F262/G262)),0)</f>
        <v>0</v>
      </c>
      <c r="K262" s="93">
        <f t="shared" si="44"/>
        <v>0</v>
      </c>
      <c r="L262" s="94">
        <f aca="true" t="shared" si="52" ref="L262:L274">IF(K262&gt;0,((J262/K262)*I262),0)</f>
        <v>0</v>
      </c>
    </row>
    <row r="263" spans="2:12" ht="12.75">
      <c r="B263" s="31" t="s">
        <v>53</v>
      </c>
      <c r="C263" s="288">
        <f t="shared" si="43"/>
        <v>0</v>
      </c>
      <c r="D263" s="142"/>
      <c r="E263" s="142"/>
      <c r="F263" s="144"/>
      <c r="G263" s="142"/>
      <c r="H263" s="142"/>
      <c r="I263" s="153"/>
      <c r="J263" s="92">
        <f t="shared" si="51"/>
        <v>0</v>
      </c>
      <c r="K263" s="97">
        <f t="shared" si="44"/>
        <v>0</v>
      </c>
      <c r="L263" s="94">
        <f t="shared" si="52"/>
        <v>0</v>
      </c>
    </row>
    <row r="264" spans="2:12" ht="12.75">
      <c r="B264" s="31" t="s">
        <v>54</v>
      </c>
      <c r="C264" s="287">
        <f t="shared" si="43"/>
        <v>0</v>
      </c>
      <c r="D264" s="142"/>
      <c r="E264" s="142"/>
      <c r="F264" s="144"/>
      <c r="G264" s="142"/>
      <c r="H264" s="142"/>
      <c r="I264" s="153"/>
      <c r="J264" s="92">
        <f t="shared" si="51"/>
        <v>0</v>
      </c>
      <c r="K264" s="97">
        <f t="shared" si="44"/>
        <v>0</v>
      </c>
      <c r="L264" s="94">
        <f t="shared" si="52"/>
        <v>0</v>
      </c>
    </row>
    <row r="265" spans="2:12" ht="12.75">
      <c r="B265" s="31" t="s">
        <v>55</v>
      </c>
      <c r="C265" s="287">
        <f t="shared" si="43"/>
        <v>0</v>
      </c>
      <c r="D265" s="142"/>
      <c r="E265" s="142"/>
      <c r="F265" s="144"/>
      <c r="G265" s="142"/>
      <c r="H265" s="142"/>
      <c r="I265" s="153"/>
      <c r="J265" s="92">
        <f t="shared" si="51"/>
        <v>0</v>
      </c>
      <c r="K265" s="93">
        <f t="shared" si="44"/>
        <v>0</v>
      </c>
      <c r="L265" s="94">
        <f t="shared" si="52"/>
        <v>0</v>
      </c>
    </row>
    <row r="266" spans="2:12" ht="12.75">
      <c r="B266" s="31" t="s">
        <v>56</v>
      </c>
      <c r="C266" s="288">
        <f t="shared" si="43"/>
        <v>0</v>
      </c>
      <c r="D266" s="142"/>
      <c r="E266" s="142"/>
      <c r="F266" s="144"/>
      <c r="G266" s="142"/>
      <c r="H266" s="142"/>
      <c r="I266" s="153"/>
      <c r="J266" s="92">
        <f t="shared" si="51"/>
        <v>0</v>
      </c>
      <c r="K266" s="97">
        <f t="shared" si="44"/>
        <v>0</v>
      </c>
      <c r="L266" s="94">
        <f t="shared" si="52"/>
        <v>0</v>
      </c>
    </row>
    <row r="267" spans="2:12" ht="12.75">
      <c r="B267" s="31" t="s">
        <v>57</v>
      </c>
      <c r="C267" s="287">
        <f t="shared" si="43"/>
        <v>0</v>
      </c>
      <c r="D267" s="142"/>
      <c r="E267" s="142"/>
      <c r="F267" s="144"/>
      <c r="G267" s="142"/>
      <c r="H267" s="142"/>
      <c r="I267" s="153"/>
      <c r="J267" s="92">
        <f t="shared" si="51"/>
        <v>0</v>
      </c>
      <c r="K267" s="97">
        <f t="shared" si="44"/>
        <v>0</v>
      </c>
      <c r="L267" s="94">
        <f t="shared" si="52"/>
        <v>0</v>
      </c>
    </row>
    <row r="268" spans="2:12" ht="12.75">
      <c r="B268" s="31" t="s">
        <v>58</v>
      </c>
      <c r="C268" s="287">
        <f t="shared" si="43"/>
        <v>0</v>
      </c>
      <c r="D268" s="142"/>
      <c r="E268" s="142"/>
      <c r="F268" s="144"/>
      <c r="G268" s="142"/>
      <c r="H268" s="142"/>
      <c r="I268" s="153"/>
      <c r="J268" s="92">
        <f t="shared" si="51"/>
        <v>0</v>
      </c>
      <c r="K268" s="93">
        <f t="shared" si="44"/>
        <v>0</v>
      </c>
      <c r="L268" s="94">
        <f t="shared" si="52"/>
        <v>0</v>
      </c>
    </row>
    <row r="269" spans="2:12" ht="12.75">
      <c r="B269" s="31" t="s">
        <v>59</v>
      </c>
      <c r="C269" s="288">
        <f t="shared" si="43"/>
        <v>0</v>
      </c>
      <c r="D269" s="142"/>
      <c r="E269" s="142"/>
      <c r="F269" s="144"/>
      <c r="G269" s="142"/>
      <c r="H269" s="142"/>
      <c r="I269" s="153"/>
      <c r="J269" s="92">
        <f t="shared" si="51"/>
        <v>0</v>
      </c>
      <c r="K269" s="97">
        <f t="shared" si="44"/>
        <v>0</v>
      </c>
      <c r="L269" s="94">
        <f t="shared" si="52"/>
        <v>0</v>
      </c>
    </row>
    <row r="270" spans="2:12" ht="12.75">
      <c r="B270" s="31" t="s">
        <v>60</v>
      </c>
      <c r="C270" s="287">
        <f t="shared" si="43"/>
        <v>0</v>
      </c>
      <c r="D270" s="142"/>
      <c r="E270" s="142"/>
      <c r="F270" s="144"/>
      <c r="G270" s="142"/>
      <c r="H270" s="142"/>
      <c r="I270" s="153"/>
      <c r="J270" s="92">
        <f t="shared" si="51"/>
        <v>0</v>
      </c>
      <c r="K270" s="97">
        <f t="shared" si="44"/>
        <v>0</v>
      </c>
      <c r="L270" s="94">
        <f t="shared" si="52"/>
        <v>0</v>
      </c>
    </row>
    <row r="271" spans="2:12" ht="12.75">
      <c r="B271" s="31" t="s">
        <v>61</v>
      </c>
      <c r="C271" s="287">
        <f t="shared" si="43"/>
        <v>0</v>
      </c>
      <c r="D271" s="142"/>
      <c r="E271" s="142"/>
      <c r="F271" s="144"/>
      <c r="G271" s="142"/>
      <c r="H271" s="142"/>
      <c r="I271" s="153"/>
      <c r="J271" s="92">
        <f t="shared" si="51"/>
        <v>0</v>
      </c>
      <c r="K271" s="93">
        <f t="shared" si="44"/>
        <v>0</v>
      </c>
      <c r="L271" s="94">
        <f t="shared" si="52"/>
        <v>0</v>
      </c>
    </row>
    <row r="272" spans="2:12" ht="12.75">
      <c r="B272" s="31" t="s">
        <v>62</v>
      </c>
      <c r="C272" s="288">
        <f t="shared" si="43"/>
        <v>0</v>
      </c>
      <c r="D272" s="142"/>
      <c r="E272" s="142"/>
      <c r="F272" s="144"/>
      <c r="G272" s="142"/>
      <c r="H272" s="142"/>
      <c r="I272" s="153"/>
      <c r="J272" s="92">
        <f t="shared" si="51"/>
        <v>0</v>
      </c>
      <c r="K272" s="97">
        <f t="shared" si="44"/>
        <v>0</v>
      </c>
      <c r="L272" s="94">
        <f t="shared" si="52"/>
        <v>0</v>
      </c>
    </row>
    <row r="273" spans="2:12" ht="12.75">
      <c r="B273" s="31" t="s">
        <v>63</v>
      </c>
      <c r="C273" s="287">
        <f t="shared" si="43"/>
        <v>0</v>
      </c>
      <c r="D273" s="142"/>
      <c r="E273" s="142"/>
      <c r="F273" s="144"/>
      <c r="G273" s="142"/>
      <c r="H273" s="142"/>
      <c r="I273" s="153"/>
      <c r="J273" s="92">
        <f>IF(G273&gt;0,(D273*(F273/G273)),0)</f>
        <v>0</v>
      </c>
      <c r="K273" s="97">
        <f t="shared" si="44"/>
        <v>0</v>
      </c>
      <c r="L273" s="94">
        <f>IF(K273&gt;0,((J273/K273)*I273),0)</f>
        <v>0</v>
      </c>
    </row>
    <row r="274" spans="2:12" ht="12.75">
      <c r="B274" s="31" t="s">
        <v>64</v>
      </c>
      <c r="C274" s="287">
        <f t="shared" si="43"/>
        <v>0</v>
      </c>
      <c r="D274" s="142"/>
      <c r="E274" s="142"/>
      <c r="F274" s="144"/>
      <c r="G274" s="142"/>
      <c r="H274" s="142"/>
      <c r="I274" s="153"/>
      <c r="J274" s="92">
        <f aca="true" t="shared" si="53" ref="J274:J285">IF(G274&gt;0,(D274*(F274/G274)),0)</f>
        <v>0</v>
      </c>
      <c r="K274" s="93">
        <f t="shared" si="44"/>
        <v>0</v>
      </c>
      <c r="L274" s="94">
        <f aca="true" t="shared" si="54" ref="L274:L285">IF(K274&gt;0,((J274/K274)*I274),0)</f>
        <v>0</v>
      </c>
    </row>
    <row r="275" spans="2:12" ht="12.75">
      <c r="B275" s="31" t="s">
        <v>65</v>
      </c>
      <c r="C275" s="288">
        <f t="shared" si="43"/>
        <v>0</v>
      </c>
      <c r="D275" s="142"/>
      <c r="E275" s="142"/>
      <c r="F275" s="144"/>
      <c r="G275" s="142"/>
      <c r="H275" s="142"/>
      <c r="I275" s="153"/>
      <c r="J275" s="92">
        <f t="shared" si="53"/>
        <v>0</v>
      </c>
      <c r="K275" s="97">
        <f t="shared" si="44"/>
        <v>0</v>
      </c>
      <c r="L275" s="94">
        <f t="shared" si="54"/>
        <v>0</v>
      </c>
    </row>
    <row r="276" spans="2:12" ht="12.75">
      <c r="B276" s="31" t="s">
        <v>66</v>
      </c>
      <c r="C276" s="287">
        <f t="shared" si="43"/>
        <v>0</v>
      </c>
      <c r="D276" s="142"/>
      <c r="E276" s="142"/>
      <c r="F276" s="144"/>
      <c r="G276" s="142"/>
      <c r="H276" s="142"/>
      <c r="I276" s="153"/>
      <c r="J276" s="92">
        <f t="shared" si="53"/>
        <v>0</v>
      </c>
      <c r="K276" s="97">
        <f t="shared" si="44"/>
        <v>0</v>
      </c>
      <c r="L276" s="94">
        <f t="shared" si="54"/>
        <v>0</v>
      </c>
    </row>
    <row r="277" spans="2:12" ht="12.75">
      <c r="B277" s="31" t="s">
        <v>67</v>
      </c>
      <c r="C277" s="287">
        <f t="shared" si="43"/>
        <v>0</v>
      </c>
      <c r="D277" s="142"/>
      <c r="E277" s="142"/>
      <c r="F277" s="144"/>
      <c r="G277" s="142"/>
      <c r="H277" s="142"/>
      <c r="I277" s="153"/>
      <c r="J277" s="92">
        <f t="shared" si="53"/>
        <v>0</v>
      </c>
      <c r="K277" s="93">
        <f t="shared" si="44"/>
        <v>0</v>
      </c>
      <c r="L277" s="94">
        <f t="shared" si="54"/>
        <v>0</v>
      </c>
    </row>
    <row r="278" spans="2:12" ht="12.75">
      <c r="B278" s="31" t="s">
        <v>68</v>
      </c>
      <c r="C278" s="288">
        <f aca="true" t="shared" si="55" ref="C278:C310">C72</f>
        <v>0</v>
      </c>
      <c r="D278" s="142"/>
      <c r="E278" s="142"/>
      <c r="F278" s="144"/>
      <c r="G278" s="142"/>
      <c r="H278" s="142"/>
      <c r="I278" s="153"/>
      <c r="J278" s="92">
        <f t="shared" si="53"/>
        <v>0</v>
      </c>
      <c r="K278" s="97">
        <f aca="true" t="shared" si="56" ref="K278:K309">K72</f>
        <v>0</v>
      </c>
      <c r="L278" s="94">
        <f t="shared" si="54"/>
        <v>0</v>
      </c>
    </row>
    <row r="279" spans="2:12" ht="12.75">
      <c r="B279" s="31" t="s">
        <v>69</v>
      </c>
      <c r="C279" s="287">
        <f t="shared" si="55"/>
        <v>0</v>
      </c>
      <c r="D279" s="142"/>
      <c r="E279" s="142"/>
      <c r="F279" s="144"/>
      <c r="G279" s="142"/>
      <c r="H279" s="142"/>
      <c r="I279" s="153"/>
      <c r="J279" s="92">
        <f t="shared" si="53"/>
        <v>0</v>
      </c>
      <c r="K279" s="97">
        <f t="shared" si="56"/>
        <v>0</v>
      </c>
      <c r="L279" s="94">
        <f t="shared" si="54"/>
        <v>0</v>
      </c>
    </row>
    <row r="280" spans="2:12" ht="12.75">
      <c r="B280" s="31" t="s">
        <v>70</v>
      </c>
      <c r="C280" s="287">
        <f t="shared" si="55"/>
        <v>0</v>
      </c>
      <c r="D280" s="142"/>
      <c r="E280" s="142"/>
      <c r="F280" s="144"/>
      <c r="G280" s="142"/>
      <c r="H280" s="142"/>
      <c r="I280" s="153"/>
      <c r="J280" s="92">
        <f t="shared" si="53"/>
        <v>0</v>
      </c>
      <c r="K280" s="93">
        <f t="shared" si="56"/>
        <v>0</v>
      </c>
      <c r="L280" s="94">
        <f t="shared" si="54"/>
        <v>0</v>
      </c>
    </row>
    <row r="281" spans="2:12" ht="12.75">
      <c r="B281" s="31" t="s">
        <v>71</v>
      </c>
      <c r="C281" s="288">
        <f t="shared" si="55"/>
        <v>0</v>
      </c>
      <c r="D281" s="142"/>
      <c r="E281" s="142"/>
      <c r="F281" s="144"/>
      <c r="G281" s="142"/>
      <c r="H281" s="142"/>
      <c r="I281" s="153"/>
      <c r="J281" s="92">
        <f t="shared" si="53"/>
        <v>0</v>
      </c>
      <c r="K281" s="97">
        <f t="shared" si="56"/>
        <v>0</v>
      </c>
      <c r="L281" s="94">
        <f t="shared" si="54"/>
        <v>0</v>
      </c>
    </row>
    <row r="282" spans="2:12" ht="12.75">
      <c r="B282" s="31" t="s">
        <v>72</v>
      </c>
      <c r="C282" s="287">
        <f t="shared" si="55"/>
        <v>0</v>
      </c>
      <c r="D282" s="142"/>
      <c r="E282" s="142"/>
      <c r="F282" s="144"/>
      <c r="G282" s="142"/>
      <c r="H282" s="142"/>
      <c r="I282" s="153"/>
      <c r="J282" s="92">
        <f t="shared" si="53"/>
        <v>0</v>
      </c>
      <c r="K282" s="97">
        <f t="shared" si="56"/>
        <v>0</v>
      </c>
      <c r="L282" s="94">
        <f t="shared" si="54"/>
        <v>0</v>
      </c>
    </row>
    <row r="283" spans="2:12" ht="12.75">
      <c r="B283" s="31" t="s">
        <v>73</v>
      </c>
      <c r="C283" s="287">
        <f t="shared" si="55"/>
        <v>0</v>
      </c>
      <c r="D283" s="142"/>
      <c r="E283" s="142"/>
      <c r="F283" s="144"/>
      <c r="G283" s="142"/>
      <c r="H283" s="142"/>
      <c r="I283" s="153"/>
      <c r="J283" s="92">
        <f t="shared" si="53"/>
        <v>0</v>
      </c>
      <c r="K283" s="93">
        <f t="shared" si="56"/>
        <v>0</v>
      </c>
      <c r="L283" s="94">
        <f t="shared" si="54"/>
        <v>0</v>
      </c>
    </row>
    <row r="284" spans="2:12" ht="12.75">
      <c r="B284" s="31" t="s">
        <v>74</v>
      </c>
      <c r="C284" s="288">
        <f t="shared" si="55"/>
        <v>0</v>
      </c>
      <c r="D284" s="142"/>
      <c r="E284" s="142"/>
      <c r="F284" s="144"/>
      <c r="G284" s="142"/>
      <c r="H284" s="142"/>
      <c r="I284" s="153"/>
      <c r="J284" s="92">
        <f t="shared" si="53"/>
        <v>0</v>
      </c>
      <c r="K284" s="97">
        <f t="shared" si="56"/>
        <v>0</v>
      </c>
      <c r="L284" s="94">
        <f t="shared" si="54"/>
        <v>0</v>
      </c>
    </row>
    <row r="285" spans="2:12" ht="12.75">
      <c r="B285" s="31" t="s">
        <v>75</v>
      </c>
      <c r="C285" s="287">
        <f t="shared" si="55"/>
        <v>0</v>
      </c>
      <c r="D285" s="142"/>
      <c r="E285" s="142"/>
      <c r="F285" s="144"/>
      <c r="G285" s="142"/>
      <c r="H285" s="142"/>
      <c r="I285" s="153"/>
      <c r="J285" s="92">
        <f t="shared" si="53"/>
        <v>0</v>
      </c>
      <c r="K285" s="97">
        <f t="shared" si="56"/>
        <v>0</v>
      </c>
      <c r="L285" s="94">
        <f t="shared" si="54"/>
        <v>0</v>
      </c>
    </row>
    <row r="286" spans="2:12" ht="12.75">
      <c r="B286" s="31" t="s">
        <v>76</v>
      </c>
      <c r="C286" s="287">
        <f t="shared" si="55"/>
        <v>0</v>
      </c>
      <c r="D286" s="142"/>
      <c r="E286" s="142"/>
      <c r="F286" s="144"/>
      <c r="G286" s="142"/>
      <c r="H286" s="142"/>
      <c r="I286" s="153"/>
      <c r="J286" s="92">
        <f>IF(G286&gt;0,(D286*(F286/G286)),0)</f>
        <v>0</v>
      </c>
      <c r="K286" s="93">
        <f t="shared" si="56"/>
        <v>0</v>
      </c>
      <c r="L286" s="94">
        <f>IF(K286&gt;0,((J286/K286)*I286),0)</f>
        <v>0</v>
      </c>
    </row>
    <row r="287" spans="2:12" ht="12.75">
      <c r="B287" s="31" t="s">
        <v>77</v>
      </c>
      <c r="C287" s="288">
        <f t="shared" si="55"/>
        <v>0</v>
      </c>
      <c r="D287" s="142"/>
      <c r="E287" s="142"/>
      <c r="F287" s="144"/>
      <c r="G287" s="142"/>
      <c r="H287" s="142"/>
      <c r="I287" s="153"/>
      <c r="J287" s="92">
        <f aca="true" t="shared" si="57" ref="J287:J299">IF(G287&gt;0,(D287*(F287/G287)),0)</f>
        <v>0</v>
      </c>
      <c r="K287" s="97">
        <f t="shared" si="56"/>
        <v>0</v>
      </c>
      <c r="L287" s="94">
        <f aca="true" t="shared" si="58" ref="L287:L299">IF(K287&gt;0,((J287/K287)*I287),0)</f>
        <v>0</v>
      </c>
    </row>
    <row r="288" spans="2:12" ht="12.75">
      <c r="B288" s="31" t="s">
        <v>78</v>
      </c>
      <c r="C288" s="287">
        <f t="shared" si="55"/>
        <v>0</v>
      </c>
      <c r="D288" s="142"/>
      <c r="E288" s="142"/>
      <c r="F288" s="144"/>
      <c r="G288" s="142"/>
      <c r="H288" s="142"/>
      <c r="I288" s="153"/>
      <c r="J288" s="92">
        <f t="shared" si="57"/>
        <v>0</v>
      </c>
      <c r="K288" s="97">
        <f t="shared" si="56"/>
        <v>0</v>
      </c>
      <c r="L288" s="94">
        <f t="shared" si="58"/>
        <v>0</v>
      </c>
    </row>
    <row r="289" spans="2:12" ht="12.75">
      <c r="B289" s="31" t="s">
        <v>79</v>
      </c>
      <c r="C289" s="287">
        <f t="shared" si="55"/>
        <v>0</v>
      </c>
      <c r="D289" s="142"/>
      <c r="E289" s="142"/>
      <c r="F289" s="144"/>
      <c r="G289" s="142"/>
      <c r="H289" s="142"/>
      <c r="I289" s="153"/>
      <c r="J289" s="92">
        <f t="shared" si="57"/>
        <v>0</v>
      </c>
      <c r="K289" s="93">
        <f t="shared" si="56"/>
        <v>0</v>
      </c>
      <c r="L289" s="94">
        <f t="shared" si="58"/>
        <v>0</v>
      </c>
    </row>
    <row r="290" spans="2:12" ht="12.75">
      <c r="B290" s="31" t="s">
        <v>80</v>
      </c>
      <c r="C290" s="288">
        <f t="shared" si="55"/>
        <v>0</v>
      </c>
      <c r="D290" s="142"/>
      <c r="E290" s="142"/>
      <c r="F290" s="144"/>
      <c r="G290" s="142"/>
      <c r="H290" s="142"/>
      <c r="I290" s="153"/>
      <c r="J290" s="92">
        <f t="shared" si="57"/>
        <v>0</v>
      </c>
      <c r="K290" s="97">
        <f t="shared" si="56"/>
        <v>0</v>
      </c>
      <c r="L290" s="94">
        <f t="shared" si="58"/>
        <v>0</v>
      </c>
    </row>
    <row r="291" spans="2:12" ht="12.75">
      <c r="B291" s="31" t="s">
        <v>81</v>
      </c>
      <c r="C291" s="287">
        <f t="shared" si="55"/>
        <v>0</v>
      </c>
      <c r="D291" s="142"/>
      <c r="E291" s="142"/>
      <c r="F291" s="144"/>
      <c r="G291" s="142"/>
      <c r="H291" s="142"/>
      <c r="I291" s="153"/>
      <c r="J291" s="92">
        <f t="shared" si="57"/>
        <v>0</v>
      </c>
      <c r="K291" s="97">
        <f t="shared" si="56"/>
        <v>0</v>
      </c>
      <c r="L291" s="94">
        <f t="shared" si="58"/>
        <v>0</v>
      </c>
    </row>
    <row r="292" spans="2:12" ht="12.75">
      <c r="B292" s="31" t="s">
        <v>82</v>
      </c>
      <c r="C292" s="287">
        <f t="shared" si="55"/>
        <v>0</v>
      </c>
      <c r="D292" s="142"/>
      <c r="E292" s="142"/>
      <c r="F292" s="144"/>
      <c r="G292" s="142"/>
      <c r="H292" s="142"/>
      <c r="I292" s="153"/>
      <c r="J292" s="92">
        <f t="shared" si="57"/>
        <v>0</v>
      </c>
      <c r="K292" s="93">
        <f t="shared" si="56"/>
        <v>0</v>
      </c>
      <c r="L292" s="94">
        <f t="shared" si="58"/>
        <v>0</v>
      </c>
    </row>
    <row r="293" spans="2:12" ht="12.75">
      <c r="B293" s="31" t="s">
        <v>83</v>
      </c>
      <c r="C293" s="288">
        <f t="shared" si="55"/>
        <v>0</v>
      </c>
      <c r="D293" s="142"/>
      <c r="E293" s="142"/>
      <c r="F293" s="144"/>
      <c r="G293" s="142"/>
      <c r="H293" s="142"/>
      <c r="I293" s="153"/>
      <c r="J293" s="92">
        <f t="shared" si="57"/>
        <v>0</v>
      </c>
      <c r="K293" s="97">
        <f t="shared" si="56"/>
        <v>0</v>
      </c>
      <c r="L293" s="94">
        <f t="shared" si="58"/>
        <v>0</v>
      </c>
    </row>
    <row r="294" spans="2:12" ht="12.75">
      <c r="B294" s="31" t="s">
        <v>84</v>
      </c>
      <c r="C294" s="287">
        <f t="shared" si="55"/>
        <v>0</v>
      </c>
      <c r="D294" s="142"/>
      <c r="E294" s="142"/>
      <c r="F294" s="144"/>
      <c r="G294" s="142"/>
      <c r="H294" s="142"/>
      <c r="I294" s="153"/>
      <c r="J294" s="92">
        <f t="shared" si="57"/>
        <v>0</v>
      </c>
      <c r="K294" s="97">
        <f t="shared" si="56"/>
        <v>0</v>
      </c>
      <c r="L294" s="94">
        <f t="shared" si="58"/>
        <v>0</v>
      </c>
    </row>
    <row r="295" spans="2:12" ht="12.75">
      <c r="B295" s="31" t="s">
        <v>85</v>
      </c>
      <c r="C295" s="287">
        <f t="shared" si="55"/>
        <v>0</v>
      </c>
      <c r="D295" s="142"/>
      <c r="E295" s="142"/>
      <c r="F295" s="144"/>
      <c r="G295" s="142"/>
      <c r="H295" s="142"/>
      <c r="I295" s="153"/>
      <c r="J295" s="92">
        <f t="shared" si="57"/>
        <v>0</v>
      </c>
      <c r="K295" s="93">
        <f t="shared" si="56"/>
        <v>0</v>
      </c>
      <c r="L295" s="94">
        <f t="shared" si="58"/>
        <v>0</v>
      </c>
    </row>
    <row r="296" spans="2:12" ht="12.75">
      <c r="B296" s="31" t="s">
        <v>86</v>
      </c>
      <c r="C296" s="288">
        <f t="shared" si="55"/>
        <v>0</v>
      </c>
      <c r="D296" s="142"/>
      <c r="E296" s="142"/>
      <c r="F296" s="144"/>
      <c r="G296" s="142"/>
      <c r="H296" s="142"/>
      <c r="I296" s="153"/>
      <c r="J296" s="92">
        <f t="shared" si="57"/>
        <v>0</v>
      </c>
      <c r="K296" s="97">
        <f t="shared" si="56"/>
        <v>0</v>
      </c>
      <c r="L296" s="94">
        <f t="shared" si="58"/>
        <v>0</v>
      </c>
    </row>
    <row r="297" spans="2:12" ht="12.75">
      <c r="B297" s="31" t="s">
        <v>87</v>
      </c>
      <c r="C297" s="287">
        <f t="shared" si="55"/>
        <v>0</v>
      </c>
      <c r="D297" s="142"/>
      <c r="E297" s="142"/>
      <c r="F297" s="144"/>
      <c r="G297" s="142"/>
      <c r="H297" s="142"/>
      <c r="I297" s="153"/>
      <c r="J297" s="92">
        <f t="shared" si="57"/>
        <v>0</v>
      </c>
      <c r="K297" s="97">
        <f t="shared" si="56"/>
        <v>0</v>
      </c>
      <c r="L297" s="94">
        <f t="shared" si="58"/>
        <v>0</v>
      </c>
    </row>
    <row r="298" spans="2:12" ht="12.75">
      <c r="B298" s="31" t="s">
        <v>88</v>
      </c>
      <c r="C298" s="287">
        <f t="shared" si="55"/>
        <v>0</v>
      </c>
      <c r="D298" s="142"/>
      <c r="E298" s="142"/>
      <c r="F298" s="144"/>
      <c r="G298" s="142"/>
      <c r="H298" s="142"/>
      <c r="I298" s="153"/>
      <c r="J298" s="92">
        <f>IF(G298&gt;0,(D298*(F298/G298)),0)</f>
        <v>0</v>
      </c>
      <c r="K298" s="93">
        <f t="shared" si="56"/>
        <v>0</v>
      </c>
      <c r="L298" s="94">
        <f>IF(K298&gt;0,((J298/K298)*I298),0)</f>
        <v>0</v>
      </c>
    </row>
    <row r="299" spans="2:12" ht="12.75">
      <c r="B299" s="31" t="s">
        <v>89</v>
      </c>
      <c r="C299" s="288">
        <f t="shared" si="55"/>
        <v>0</v>
      </c>
      <c r="D299" s="142"/>
      <c r="E299" s="142"/>
      <c r="F299" s="144"/>
      <c r="G299" s="142"/>
      <c r="H299" s="142"/>
      <c r="I299" s="153"/>
      <c r="J299" s="92">
        <f aca="true" t="shared" si="59" ref="J299:J310">IF(G299&gt;0,(D299*(F299/G299)),0)</f>
        <v>0</v>
      </c>
      <c r="K299" s="97">
        <f t="shared" si="56"/>
        <v>0</v>
      </c>
      <c r="L299" s="94">
        <f aca="true" t="shared" si="60" ref="L299:L310">IF(K299&gt;0,((J299/K299)*I299),0)</f>
        <v>0</v>
      </c>
    </row>
    <row r="300" spans="2:12" ht="12.75">
      <c r="B300" s="31" t="s">
        <v>90</v>
      </c>
      <c r="C300" s="287">
        <f t="shared" si="55"/>
        <v>0</v>
      </c>
      <c r="D300" s="142"/>
      <c r="E300" s="142"/>
      <c r="F300" s="144"/>
      <c r="G300" s="142"/>
      <c r="H300" s="142"/>
      <c r="I300" s="153"/>
      <c r="J300" s="92">
        <f t="shared" si="59"/>
        <v>0</v>
      </c>
      <c r="K300" s="97">
        <f t="shared" si="56"/>
        <v>0</v>
      </c>
      <c r="L300" s="94">
        <f t="shared" si="60"/>
        <v>0</v>
      </c>
    </row>
    <row r="301" spans="2:12" ht="12.75">
      <c r="B301" s="31" t="s">
        <v>91</v>
      </c>
      <c r="C301" s="287">
        <f t="shared" si="55"/>
        <v>0</v>
      </c>
      <c r="D301" s="142"/>
      <c r="E301" s="142"/>
      <c r="F301" s="144"/>
      <c r="G301" s="142"/>
      <c r="H301" s="142"/>
      <c r="I301" s="153"/>
      <c r="J301" s="92">
        <f t="shared" si="59"/>
        <v>0</v>
      </c>
      <c r="K301" s="93">
        <f t="shared" si="56"/>
        <v>0</v>
      </c>
      <c r="L301" s="94">
        <f t="shared" si="60"/>
        <v>0</v>
      </c>
    </row>
    <row r="302" spans="2:12" ht="12.75">
      <c r="B302" s="31" t="s">
        <v>92</v>
      </c>
      <c r="C302" s="288">
        <f t="shared" si="55"/>
        <v>0</v>
      </c>
      <c r="D302" s="142"/>
      <c r="E302" s="142"/>
      <c r="F302" s="144"/>
      <c r="G302" s="142"/>
      <c r="H302" s="142"/>
      <c r="I302" s="153"/>
      <c r="J302" s="92">
        <f t="shared" si="59"/>
        <v>0</v>
      </c>
      <c r="K302" s="97">
        <f t="shared" si="56"/>
        <v>0</v>
      </c>
      <c r="L302" s="94">
        <f t="shared" si="60"/>
        <v>0</v>
      </c>
    </row>
    <row r="303" spans="2:12" ht="12.75">
      <c r="B303" s="31" t="s">
        <v>93</v>
      </c>
      <c r="C303" s="287">
        <f t="shared" si="55"/>
        <v>0</v>
      </c>
      <c r="D303" s="142"/>
      <c r="E303" s="142"/>
      <c r="F303" s="144"/>
      <c r="G303" s="142"/>
      <c r="H303" s="142"/>
      <c r="I303" s="153"/>
      <c r="J303" s="92">
        <f t="shared" si="59"/>
        <v>0</v>
      </c>
      <c r="K303" s="97">
        <f t="shared" si="56"/>
        <v>0</v>
      </c>
      <c r="L303" s="94">
        <f t="shared" si="60"/>
        <v>0</v>
      </c>
    </row>
    <row r="304" spans="2:12" ht="12.75">
      <c r="B304" s="31" t="s">
        <v>94</v>
      </c>
      <c r="C304" s="287">
        <f t="shared" si="55"/>
        <v>0</v>
      </c>
      <c r="D304" s="142"/>
      <c r="E304" s="142"/>
      <c r="F304" s="144"/>
      <c r="G304" s="142"/>
      <c r="H304" s="142"/>
      <c r="I304" s="153"/>
      <c r="J304" s="92">
        <f t="shared" si="59"/>
        <v>0</v>
      </c>
      <c r="K304" s="93">
        <f t="shared" si="56"/>
        <v>0</v>
      </c>
      <c r="L304" s="94">
        <f t="shared" si="60"/>
        <v>0</v>
      </c>
    </row>
    <row r="305" spans="2:12" ht="12.75">
      <c r="B305" s="31" t="s">
        <v>95</v>
      </c>
      <c r="C305" s="288">
        <f t="shared" si="55"/>
        <v>0</v>
      </c>
      <c r="D305" s="142"/>
      <c r="E305" s="142"/>
      <c r="F305" s="144"/>
      <c r="G305" s="142"/>
      <c r="H305" s="142"/>
      <c r="I305" s="153"/>
      <c r="J305" s="92">
        <f t="shared" si="59"/>
        <v>0</v>
      </c>
      <c r="K305" s="97">
        <f t="shared" si="56"/>
        <v>0</v>
      </c>
      <c r="L305" s="94">
        <f t="shared" si="60"/>
        <v>0</v>
      </c>
    </row>
    <row r="306" spans="2:12" ht="12.75">
      <c r="B306" s="31" t="s">
        <v>96</v>
      </c>
      <c r="C306" s="287">
        <f t="shared" si="55"/>
        <v>0</v>
      </c>
      <c r="D306" s="142"/>
      <c r="E306" s="142"/>
      <c r="F306" s="144"/>
      <c r="G306" s="142"/>
      <c r="H306" s="142"/>
      <c r="I306" s="153"/>
      <c r="J306" s="92">
        <f t="shared" si="59"/>
        <v>0</v>
      </c>
      <c r="K306" s="97">
        <f t="shared" si="56"/>
        <v>0</v>
      </c>
      <c r="L306" s="94">
        <f t="shared" si="60"/>
        <v>0</v>
      </c>
    </row>
    <row r="307" spans="2:12" ht="12.75">
      <c r="B307" s="31" t="s">
        <v>97</v>
      </c>
      <c r="C307" s="287">
        <f t="shared" si="55"/>
        <v>0</v>
      </c>
      <c r="D307" s="142"/>
      <c r="E307" s="142"/>
      <c r="F307" s="144"/>
      <c r="G307" s="142"/>
      <c r="H307" s="142"/>
      <c r="I307" s="153"/>
      <c r="J307" s="92">
        <f t="shared" si="59"/>
        <v>0</v>
      </c>
      <c r="K307" s="93">
        <f t="shared" si="56"/>
        <v>0</v>
      </c>
      <c r="L307" s="94">
        <f t="shared" si="60"/>
        <v>0</v>
      </c>
    </row>
    <row r="308" spans="2:12" ht="12.75">
      <c r="B308" s="31" t="s">
        <v>98</v>
      </c>
      <c r="C308" s="288">
        <f t="shared" si="55"/>
        <v>0</v>
      </c>
      <c r="D308" s="142"/>
      <c r="E308" s="142"/>
      <c r="F308" s="144"/>
      <c r="G308" s="142"/>
      <c r="H308" s="142"/>
      <c r="I308" s="153"/>
      <c r="J308" s="92">
        <f t="shared" si="59"/>
        <v>0</v>
      </c>
      <c r="K308" s="97">
        <f t="shared" si="56"/>
        <v>0</v>
      </c>
      <c r="L308" s="94">
        <f t="shared" si="60"/>
        <v>0</v>
      </c>
    </row>
    <row r="309" spans="2:12" ht="12.75">
      <c r="B309" s="31" t="s">
        <v>99</v>
      </c>
      <c r="C309" s="287">
        <f t="shared" si="55"/>
        <v>0</v>
      </c>
      <c r="D309" s="142"/>
      <c r="E309" s="142"/>
      <c r="F309" s="144"/>
      <c r="G309" s="142"/>
      <c r="H309" s="142"/>
      <c r="I309" s="153"/>
      <c r="J309" s="92">
        <f t="shared" si="59"/>
        <v>0</v>
      </c>
      <c r="K309" s="97">
        <f t="shared" si="56"/>
        <v>0</v>
      </c>
      <c r="L309" s="94">
        <f t="shared" si="60"/>
        <v>0</v>
      </c>
    </row>
    <row r="310" spans="2:12" ht="12.75">
      <c r="B310" s="31" t="s">
        <v>100</v>
      </c>
      <c r="C310" s="287">
        <f t="shared" si="55"/>
        <v>0</v>
      </c>
      <c r="D310" s="142"/>
      <c r="E310" s="142"/>
      <c r="F310" s="144"/>
      <c r="G310" s="142"/>
      <c r="H310" s="142"/>
      <c r="I310" s="153"/>
      <c r="J310" s="92">
        <f t="shared" si="59"/>
        <v>0</v>
      </c>
      <c r="K310" s="93">
        <f>K104</f>
        <v>0</v>
      </c>
      <c r="L310" s="94">
        <f t="shared" si="60"/>
        <v>0</v>
      </c>
    </row>
    <row r="311" ht="12">
      <c r="C311" s="31"/>
    </row>
    <row r="312" spans="3:12" ht="12.75">
      <c r="C312" s="268" t="s">
        <v>1</v>
      </c>
      <c r="D312" s="269"/>
      <c r="E312" s="269"/>
      <c r="F312" s="269"/>
      <c r="G312" s="269"/>
      <c r="H312" s="269"/>
      <c r="I312" s="269"/>
      <c r="J312" s="269"/>
      <c r="K312" s="269"/>
      <c r="L312" s="270"/>
    </row>
    <row r="313" spans="2:12" ht="12.75">
      <c r="B313" s="31" t="s">
        <v>471</v>
      </c>
      <c r="C313" s="287">
        <f>C5</f>
        <v>0</v>
      </c>
      <c r="D313" s="142"/>
      <c r="E313" s="142"/>
      <c r="F313" s="144"/>
      <c r="G313" s="142"/>
      <c r="H313" s="142"/>
      <c r="I313" s="153"/>
      <c r="J313" s="92">
        <f>IF(G313&gt;0,(D313*(F313/G313)),0)</f>
        <v>0</v>
      </c>
      <c r="K313" s="93">
        <f>K5</f>
        <v>0</v>
      </c>
      <c r="L313" s="94">
        <f>IF(K313&gt;0,((J313/K313)*I313),0)</f>
        <v>0</v>
      </c>
    </row>
    <row r="314" spans="2:12" ht="12.75">
      <c r="B314" s="31" t="s">
        <v>472</v>
      </c>
      <c r="C314" s="288">
        <f>C6</f>
        <v>0</v>
      </c>
      <c r="D314" s="142"/>
      <c r="E314" s="142"/>
      <c r="F314" s="144"/>
      <c r="G314" s="142"/>
      <c r="H314" s="142"/>
      <c r="I314" s="153"/>
      <c r="J314" s="92">
        <f aca="true" t="shared" si="61" ref="J314:J326">IF(G314&gt;0,(D314*(F314/G314)),0)</f>
        <v>0</v>
      </c>
      <c r="K314" s="97">
        <f>K6</f>
        <v>0</v>
      </c>
      <c r="L314" s="94">
        <f aca="true" t="shared" si="62" ref="L314:L326">IF(K314&gt;0,((J314/K314)*I314),0)</f>
        <v>0</v>
      </c>
    </row>
    <row r="315" spans="2:12" ht="12.75">
      <c r="B315" s="31" t="s">
        <v>473</v>
      </c>
      <c r="C315" s="287">
        <f>C7</f>
        <v>0</v>
      </c>
      <c r="D315" s="142"/>
      <c r="E315" s="142"/>
      <c r="F315" s="144"/>
      <c r="G315" s="142"/>
      <c r="H315" s="142"/>
      <c r="I315" s="153"/>
      <c r="J315" s="92">
        <f t="shared" si="61"/>
        <v>0</v>
      </c>
      <c r="K315" s="97">
        <f>K7</f>
        <v>0</v>
      </c>
      <c r="L315" s="94">
        <f t="shared" si="62"/>
        <v>0</v>
      </c>
    </row>
    <row r="316" spans="2:12" ht="12.75">
      <c r="B316" s="31" t="s">
        <v>474</v>
      </c>
      <c r="C316" s="287">
        <f aca="true" t="shared" si="63" ref="C316:C379">C8</f>
        <v>0</v>
      </c>
      <c r="D316" s="142"/>
      <c r="E316" s="142"/>
      <c r="F316" s="144"/>
      <c r="G316" s="142"/>
      <c r="H316" s="142"/>
      <c r="I316" s="153"/>
      <c r="J316" s="92">
        <f t="shared" si="61"/>
        <v>0</v>
      </c>
      <c r="K316" s="93">
        <f aca="true" t="shared" si="64" ref="K316:K379">K8</f>
        <v>0</v>
      </c>
      <c r="L316" s="94">
        <f t="shared" si="62"/>
        <v>0</v>
      </c>
    </row>
    <row r="317" spans="2:12" ht="12.75">
      <c r="B317" s="31" t="s">
        <v>475</v>
      </c>
      <c r="C317" s="288">
        <f t="shared" si="63"/>
        <v>0</v>
      </c>
      <c r="D317" s="142"/>
      <c r="E317" s="142"/>
      <c r="F317" s="144"/>
      <c r="G317" s="142"/>
      <c r="H317" s="142"/>
      <c r="I317" s="153"/>
      <c r="J317" s="92">
        <f t="shared" si="61"/>
        <v>0</v>
      </c>
      <c r="K317" s="97">
        <f t="shared" si="64"/>
        <v>0</v>
      </c>
      <c r="L317" s="94">
        <f t="shared" si="62"/>
        <v>0</v>
      </c>
    </row>
    <row r="318" spans="2:12" ht="12.75">
      <c r="B318" s="31" t="s">
        <v>476</v>
      </c>
      <c r="C318" s="287">
        <f t="shared" si="63"/>
        <v>0</v>
      </c>
      <c r="D318" s="142"/>
      <c r="E318" s="142"/>
      <c r="F318" s="144"/>
      <c r="G318" s="142"/>
      <c r="H318" s="142"/>
      <c r="I318" s="153"/>
      <c r="J318" s="92">
        <f t="shared" si="61"/>
        <v>0</v>
      </c>
      <c r="K318" s="97">
        <f t="shared" si="64"/>
        <v>0</v>
      </c>
      <c r="L318" s="94">
        <f t="shared" si="62"/>
        <v>0</v>
      </c>
    </row>
    <row r="319" spans="2:12" ht="12.75">
      <c r="B319" s="31" t="s">
        <v>477</v>
      </c>
      <c r="C319" s="287">
        <f t="shared" si="63"/>
        <v>0</v>
      </c>
      <c r="D319" s="142"/>
      <c r="E319" s="142"/>
      <c r="F319" s="144"/>
      <c r="G319" s="142"/>
      <c r="H319" s="142"/>
      <c r="I319" s="153"/>
      <c r="J319" s="92">
        <f t="shared" si="61"/>
        <v>0</v>
      </c>
      <c r="K319" s="93">
        <f t="shared" si="64"/>
        <v>0</v>
      </c>
      <c r="L319" s="94">
        <f t="shared" si="62"/>
        <v>0</v>
      </c>
    </row>
    <row r="320" spans="2:12" ht="12.75">
      <c r="B320" s="31" t="s">
        <v>478</v>
      </c>
      <c r="C320" s="288">
        <f t="shared" si="63"/>
        <v>0</v>
      </c>
      <c r="D320" s="142"/>
      <c r="E320" s="142"/>
      <c r="F320" s="144"/>
      <c r="G320" s="142"/>
      <c r="H320" s="142"/>
      <c r="I320" s="153"/>
      <c r="J320" s="92">
        <f t="shared" si="61"/>
        <v>0</v>
      </c>
      <c r="K320" s="97">
        <f t="shared" si="64"/>
        <v>0</v>
      </c>
      <c r="L320" s="94">
        <f t="shared" si="62"/>
        <v>0</v>
      </c>
    </row>
    <row r="321" spans="2:12" ht="12.75">
      <c r="B321" s="31" t="s">
        <v>479</v>
      </c>
      <c r="C321" s="287">
        <f t="shared" si="63"/>
        <v>0</v>
      </c>
      <c r="D321" s="142"/>
      <c r="E321" s="142"/>
      <c r="F321" s="144"/>
      <c r="G321" s="142"/>
      <c r="H321" s="142"/>
      <c r="I321" s="153"/>
      <c r="J321" s="92">
        <f t="shared" si="61"/>
        <v>0</v>
      </c>
      <c r="K321" s="97">
        <f t="shared" si="64"/>
        <v>0</v>
      </c>
      <c r="L321" s="94">
        <f t="shared" si="62"/>
        <v>0</v>
      </c>
    </row>
    <row r="322" spans="2:12" ht="12.75">
      <c r="B322" s="31" t="s">
        <v>480</v>
      </c>
      <c r="C322" s="287">
        <f t="shared" si="63"/>
        <v>0</v>
      </c>
      <c r="D322" s="142"/>
      <c r="E322" s="142"/>
      <c r="F322" s="144"/>
      <c r="G322" s="142"/>
      <c r="H322" s="142"/>
      <c r="I322" s="153"/>
      <c r="J322" s="92">
        <f t="shared" si="61"/>
        <v>0</v>
      </c>
      <c r="K322" s="93">
        <f t="shared" si="64"/>
        <v>0</v>
      </c>
      <c r="L322" s="94">
        <f t="shared" si="62"/>
        <v>0</v>
      </c>
    </row>
    <row r="323" spans="2:12" ht="12.75">
      <c r="B323" s="31" t="s">
        <v>481</v>
      </c>
      <c r="C323" s="288">
        <f t="shared" si="63"/>
        <v>0</v>
      </c>
      <c r="D323" s="142"/>
      <c r="E323" s="142"/>
      <c r="F323" s="144"/>
      <c r="G323" s="142"/>
      <c r="H323" s="142"/>
      <c r="I323" s="153"/>
      <c r="J323" s="92">
        <f t="shared" si="61"/>
        <v>0</v>
      </c>
      <c r="K323" s="97">
        <f t="shared" si="64"/>
        <v>0</v>
      </c>
      <c r="L323" s="94">
        <f t="shared" si="62"/>
        <v>0</v>
      </c>
    </row>
    <row r="324" spans="2:12" ht="12.75">
      <c r="B324" s="31" t="s">
        <v>482</v>
      </c>
      <c r="C324" s="287">
        <f t="shared" si="63"/>
        <v>0</v>
      </c>
      <c r="D324" s="142"/>
      <c r="E324" s="142"/>
      <c r="F324" s="144"/>
      <c r="G324" s="142"/>
      <c r="H324" s="142"/>
      <c r="I324" s="153"/>
      <c r="J324" s="92">
        <f t="shared" si="61"/>
        <v>0</v>
      </c>
      <c r="K324" s="97">
        <f t="shared" si="64"/>
        <v>0</v>
      </c>
      <c r="L324" s="94">
        <f t="shared" si="62"/>
        <v>0</v>
      </c>
    </row>
    <row r="325" spans="2:12" ht="12.75">
      <c r="B325" s="31" t="s">
        <v>483</v>
      </c>
      <c r="C325" s="287">
        <f t="shared" si="63"/>
        <v>0</v>
      </c>
      <c r="D325" s="142"/>
      <c r="E325" s="142"/>
      <c r="F325" s="144"/>
      <c r="G325" s="142"/>
      <c r="H325" s="142"/>
      <c r="I325" s="153"/>
      <c r="J325" s="92">
        <f>IF(G325&gt;0,(D325*(F325/G325)),0)</f>
        <v>0</v>
      </c>
      <c r="K325" s="93">
        <f t="shared" si="64"/>
        <v>0</v>
      </c>
      <c r="L325" s="94">
        <f>IF(K325&gt;0,((J325/K325)*I325),0)</f>
        <v>0</v>
      </c>
    </row>
    <row r="326" spans="2:12" ht="12.75">
      <c r="B326" s="31" t="s">
        <v>484</v>
      </c>
      <c r="C326" s="288">
        <f t="shared" si="63"/>
        <v>0</v>
      </c>
      <c r="D326" s="142"/>
      <c r="E326" s="142"/>
      <c r="F326" s="144"/>
      <c r="G326" s="142"/>
      <c r="H326" s="142"/>
      <c r="I326" s="153"/>
      <c r="J326" s="92">
        <f aca="true" t="shared" si="65" ref="J326:J338">IF(G326&gt;0,(D326*(F326/G326)),0)</f>
        <v>0</v>
      </c>
      <c r="K326" s="97">
        <f t="shared" si="64"/>
        <v>0</v>
      </c>
      <c r="L326" s="94">
        <f aca="true" t="shared" si="66" ref="L326:L338">IF(K326&gt;0,((J326/K326)*I326),0)</f>
        <v>0</v>
      </c>
    </row>
    <row r="327" spans="2:12" ht="12.75">
      <c r="B327" s="31" t="s">
        <v>485</v>
      </c>
      <c r="C327" s="287">
        <f t="shared" si="63"/>
        <v>0</v>
      </c>
      <c r="D327" s="142"/>
      <c r="E327" s="142"/>
      <c r="F327" s="144"/>
      <c r="G327" s="142"/>
      <c r="H327" s="142"/>
      <c r="I327" s="153"/>
      <c r="J327" s="92">
        <f t="shared" si="65"/>
        <v>0</v>
      </c>
      <c r="K327" s="97">
        <f t="shared" si="64"/>
        <v>0</v>
      </c>
      <c r="L327" s="94">
        <f t="shared" si="66"/>
        <v>0</v>
      </c>
    </row>
    <row r="328" spans="2:12" ht="12.75">
      <c r="B328" s="31" t="s">
        <v>486</v>
      </c>
      <c r="C328" s="287">
        <f t="shared" si="63"/>
        <v>0</v>
      </c>
      <c r="D328" s="142"/>
      <c r="E328" s="142"/>
      <c r="F328" s="144"/>
      <c r="G328" s="142"/>
      <c r="H328" s="142"/>
      <c r="I328" s="153"/>
      <c r="J328" s="92">
        <f t="shared" si="65"/>
        <v>0</v>
      </c>
      <c r="K328" s="93">
        <f t="shared" si="64"/>
        <v>0</v>
      </c>
      <c r="L328" s="94">
        <f t="shared" si="66"/>
        <v>0</v>
      </c>
    </row>
    <row r="329" spans="2:12" ht="12.75">
      <c r="B329" s="31" t="s">
        <v>487</v>
      </c>
      <c r="C329" s="288">
        <f t="shared" si="63"/>
        <v>0</v>
      </c>
      <c r="D329" s="142"/>
      <c r="E329" s="142"/>
      <c r="F329" s="144"/>
      <c r="G329" s="142"/>
      <c r="H329" s="142"/>
      <c r="I329" s="153"/>
      <c r="J329" s="92">
        <f t="shared" si="65"/>
        <v>0</v>
      </c>
      <c r="K329" s="97">
        <f t="shared" si="64"/>
        <v>0</v>
      </c>
      <c r="L329" s="94">
        <f t="shared" si="66"/>
        <v>0</v>
      </c>
    </row>
    <row r="330" spans="2:12" ht="12.75">
      <c r="B330" s="31" t="s">
        <v>488</v>
      </c>
      <c r="C330" s="287">
        <f t="shared" si="63"/>
        <v>0</v>
      </c>
      <c r="D330" s="142"/>
      <c r="E330" s="142"/>
      <c r="F330" s="144"/>
      <c r="G330" s="142"/>
      <c r="H330" s="142"/>
      <c r="I330" s="153"/>
      <c r="J330" s="92">
        <f t="shared" si="65"/>
        <v>0</v>
      </c>
      <c r="K330" s="97">
        <f t="shared" si="64"/>
        <v>0</v>
      </c>
      <c r="L330" s="94">
        <f t="shared" si="66"/>
        <v>0</v>
      </c>
    </row>
    <row r="331" spans="2:12" ht="12.75">
      <c r="B331" s="31" t="s">
        <v>489</v>
      </c>
      <c r="C331" s="287">
        <f t="shared" si="63"/>
        <v>0</v>
      </c>
      <c r="D331" s="142"/>
      <c r="E331" s="142"/>
      <c r="F331" s="144"/>
      <c r="G331" s="142"/>
      <c r="H331" s="142"/>
      <c r="I331" s="153"/>
      <c r="J331" s="92">
        <f t="shared" si="65"/>
        <v>0</v>
      </c>
      <c r="K331" s="93">
        <f t="shared" si="64"/>
        <v>0</v>
      </c>
      <c r="L331" s="94">
        <f t="shared" si="66"/>
        <v>0</v>
      </c>
    </row>
    <row r="332" spans="2:12" ht="12.75">
      <c r="B332" s="31" t="s">
        <v>490</v>
      </c>
      <c r="C332" s="288">
        <f t="shared" si="63"/>
        <v>0</v>
      </c>
      <c r="D332" s="142"/>
      <c r="E332" s="142"/>
      <c r="F332" s="144"/>
      <c r="G332" s="142"/>
      <c r="H332" s="142"/>
      <c r="I332" s="153"/>
      <c r="J332" s="92">
        <f t="shared" si="65"/>
        <v>0</v>
      </c>
      <c r="K332" s="97">
        <f t="shared" si="64"/>
        <v>0</v>
      </c>
      <c r="L332" s="94">
        <f t="shared" si="66"/>
        <v>0</v>
      </c>
    </row>
    <row r="333" spans="2:12" ht="12.75">
      <c r="B333" s="31" t="s">
        <v>491</v>
      </c>
      <c r="C333" s="287">
        <f t="shared" si="63"/>
        <v>0</v>
      </c>
      <c r="D333" s="142"/>
      <c r="E333" s="142"/>
      <c r="F333" s="144"/>
      <c r="G333" s="142"/>
      <c r="H333" s="142"/>
      <c r="I333" s="153"/>
      <c r="J333" s="92">
        <f t="shared" si="65"/>
        <v>0</v>
      </c>
      <c r="K333" s="97">
        <f t="shared" si="64"/>
        <v>0</v>
      </c>
      <c r="L333" s="94">
        <f t="shared" si="66"/>
        <v>0</v>
      </c>
    </row>
    <row r="334" spans="2:12" ht="12.75">
      <c r="B334" s="31" t="s">
        <v>492</v>
      </c>
      <c r="C334" s="287">
        <f t="shared" si="63"/>
        <v>0</v>
      </c>
      <c r="D334" s="142"/>
      <c r="E334" s="142"/>
      <c r="F334" s="144"/>
      <c r="G334" s="142"/>
      <c r="H334" s="142"/>
      <c r="I334" s="153"/>
      <c r="J334" s="92">
        <f t="shared" si="65"/>
        <v>0</v>
      </c>
      <c r="K334" s="93">
        <f t="shared" si="64"/>
        <v>0</v>
      </c>
      <c r="L334" s="94">
        <f t="shared" si="66"/>
        <v>0</v>
      </c>
    </row>
    <row r="335" spans="2:12" ht="12.75">
      <c r="B335" s="31" t="s">
        <v>493</v>
      </c>
      <c r="C335" s="288">
        <f t="shared" si="63"/>
        <v>0</v>
      </c>
      <c r="D335" s="142"/>
      <c r="E335" s="142"/>
      <c r="F335" s="144"/>
      <c r="G335" s="142"/>
      <c r="H335" s="142"/>
      <c r="I335" s="153"/>
      <c r="J335" s="92">
        <f t="shared" si="65"/>
        <v>0</v>
      </c>
      <c r="K335" s="97">
        <f t="shared" si="64"/>
        <v>0</v>
      </c>
      <c r="L335" s="94">
        <f t="shared" si="66"/>
        <v>0</v>
      </c>
    </row>
    <row r="336" spans="2:12" ht="12.75">
      <c r="B336" s="31" t="s">
        <v>494</v>
      </c>
      <c r="C336" s="287">
        <f t="shared" si="63"/>
        <v>0</v>
      </c>
      <c r="D336" s="142"/>
      <c r="E336" s="142"/>
      <c r="F336" s="144"/>
      <c r="G336" s="142"/>
      <c r="H336" s="142"/>
      <c r="I336" s="153"/>
      <c r="J336" s="92">
        <f t="shared" si="65"/>
        <v>0</v>
      </c>
      <c r="K336" s="97">
        <f t="shared" si="64"/>
        <v>0</v>
      </c>
      <c r="L336" s="94">
        <f t="shared" si="66"/>
        <v>0</v>
      </c>
    </row>
    <row r="337" spans="2:12" ht="12.75">
      <c r="B337" s="31" t="s">
        <v>495</v>
      </c>
      <c r="C337" s="287">
        <f t="shared" si="63"/>
        <v>0</v>
      </c>
      <c r="D337" s="142"/>
      <c r="E337" s="142"/>
      <c r="F337" s="144"/>
      <c r="G337" s="142"/>
      <c r="H337" s="142"/>
      <c r="I337" s="153"/>
      <c r="J337" s="92">
        <f t="shared" si="65"/>
        <v>0</v>
      </c>
      <c r="K337" s="93">
        <f t="shared" si="64"/>
        <v>0</v>
      </c>
      <c r="L337" s="94">
        <f t="shared" si="66"/>
        <v>0</v>
      </c>
    </row>
    <row r="338" spans="2:12" ht="12.75">
      <c r="B338" s="31" t="s">
        <v>26</v>
      </c>
      <c r="C338" s="288">
        <f t="shared" si="63"/>
        <v>0</v>
      </c>
      <c r="D338" s="142"/>
      <c r="E338" s="142"/>
      <c r="F338" s="144"/>
      <c r="G338" s="142"/>
      <c r="H338" s="142"/>
      <c r="I338" s="153"/>
      <c r="J338" s="92">
        <f>IF(G338&gt;0,(D338*(F338/G338)),0)</f>
        <v>0</v>
      </c>
      <c r="K338" s="97">
        <f t="shared" si="64"/>
        <v>0</v>
      </c>
      <c r="L338" s="94">
        <f>IF(K338&gt;0,((J338/K338)*I338),0)</f>
        <v>0</v>
      </c>
    </row>
    <row r="339" spans="2:12" ht="12.75">
      <c r="B339" s="31" t="s">
        <v>27</v>
      </c>
      <c r="C339" s="287">
        <f t="shared" si="63"/>
        <v>0</v>
      </c>
      <c r="D339" s="142"/>
      <c r="E339" s="142"/>
      <c r="F339" s="144"/>
      <c r="G339" s="142"/>
      <c r="H339" s="142"/>
      <c r="I339" s="153"/>
      <c r="J339" s="92">
        <f aca="true" t="shared" si="67" ref="J339:J351">IF(G339&gt;0,(D339*(F339/G339)),0)</f>
        <v>0</v>
      </c>
      <c r="K339" s="97">
        <f t="shared" si="64"/>
        <v>0</v>
      </c>
      <c r="L339" s="94">
        <f aca="true" t="shared" si="68" ref="L339:L351">IF(K339&gt;0,((J339/K339)*I339),0)</f>
        <v>0</v>
      </c>
    </row>
    <row r="340" spans="2:12" ht="12.75">
      <c r="B340" s="31" t="s">
        <v>28</v>
      </c>
      <c r="C340" s="287">
        <f t="shared" si="63"/>
        <v>0</v>
      </c>
      <c r="D340" s="142"/>
      <c r="E340" s="142"/>
      <c r="F340" s="144"/>
      <c r="G340" s="142"/>
      <c r="H340" s="142"/>
      <c r="I340" s="153"/>
      <c r="J340" s="92">
        <f t="shared" si="67"/>
        <v>0</v>
      </c>
      <c r="K340" s="93">
        <f t="shared" si="64"/>
        <v>0</v>
      </c>
      <c r="L340" s="94">
        <f t="shared" si="68"/>
        <v>0</v>
      </c>
    </row>
    <row r="341" spans="2:12" ht="12.75">
      <c r="B341" s="31" t="s">
        <v>29</v>
      </c>
      <c r="C341" s="288">
        <f t="shared" si="63"/>
        <v>0</v>
      </c>
      <c r="D341" s="142"/>
      <c r="E341" s="142"/>
      <c r="F341" s="144"/>
      <c r="G341" s="142"/>
      <c r="H341" s="142"/>
      <c r="I341" s="153"/>
      <c r="J341" s="92">
        <f t="shared" si="67"/>
        <v>0</v>
      </c>
      <c r="K341" s="97">
        <f t="shared" si="64"/>
        <v>0</v>
      </c>
      <c r="L341" s="94">
        <f t="shared" si="68"/>
        <v>0</v>
      </c>
    </row>
    <row r="342" spans="2:12" ht="12.75">
      <c r="B342" s="31" t="s">
        <v>30</v>
      </c>
      <c r="C342" s="287">
        <f t="shared" si="63"/>
        <v>0</v>
      </c>
      <c r="D342" s="142"/>
      <c r="E342" s="142"/>
      <c r="F342" s="144"/>
      <c r="G342" s="142"/>
      <c r="H342" s="142"/>
      <c r="I342" s="153"/>
      <c r="J342" s="92">
        <f t="shared" si="67"/>
        <v>0</v>
      </c>
      <c r="K342" s="97">
        <f t="shared" si="64"/>
        <v>0</v>
      </c>
      <c r="L342" s="94">
        <f t="shared" si="68"/>
        <v>0</v>
      </c>
    </row>
    <row r="343" spans="2:12" ht="12.75">
      <c r="B343" s="31" t="s">
        <v>31</v>
      </c>
      <c r="C343" s="287">
        <f t="shared" si="63"/>
        <v>0</v>
      </c>
      <c r="D343" s="142"/>
      <c r="E343" s="142"/>
      <c r="F343" s="144"/>
      <c r="G343" s="142"/>
      <c r="H343" s="142"/>
      <c r="I343" s="153"/>
      <c r="J343" s="92">
        <f t="shared" si="67"/>
        <v>0</v>
      </c>
      <c r="K343" s="93">
        <f t="shared" si="64"/>
        <v>0</v>
      </c>
      <c r="L343" s="94">
        <f t="shared" si="68"/>
        <v>0</v>
      </c>
    </row>
    <row r="344" spans="2:12" ht="12.75">
      <c r="B344" s="31" t="s">
        <v>32</v>
      </c>
      <c r="C344" s="288">
        <f t="shared" si="63"/>
        <v>0</v>
      </c>
      <c r="D344" s="142"/>
      <c r="E344" s="142"/>
      <c r="F344" s="144"/>
      <c r="G344" s="142"/>
      <c r="H344" s="142"/>
      <c r="I344" s="153"/>
      <c r="J344" s="92">
        <f t="shared" si="67"/>
        <v>0</v>
      </c>
      <c r="K344" s="97">
        <f t="shared" si="64"/>
        <v>0</v>
      </c>
      <c r="L344" s="94">
        <f t="shared" si="68"/>
        <v>0</v>
      </c>
    </row>
    <row r="345" spans="2:12" ht="12.75">
      <c r="B345" s="31" t="s">
        <v>33</v>
      </c>
      <c r="C345" s="287">
        <f t="shared" si="63"/>
        <v>0</v>
      </c>
      <c r="D345" s="142"/>
      <c r="E345" s="142"/>
      <c r="F345" s="144"/>
      <c r="G345" s="142"/>
      <c r="H345" s="142"/>
      <c r="I345" s="153"/>
      <c r="J345" s="92">
        <f t="shared" si="67"/>
        <v>0</v>
      </c>
      <c r="K345" s="97">
        <f t="shared" si="64"/>
        <v>0</v>
      </c>
      <c r="L345" s="94">
        <f t="shared" si="68"/>
        <v>0</v>
      </c>
    </row>
    <row r="346" spans="2:12" ht="12.75">
      <c r="B346" s="31" t="s">
        <v>34</v>
      </c>
      <c r="C346" s="287">
        <f t="shared" si="63"/>
        <v>0</v>
      </c>
      <c r="D346" s="142"/>
      <c r="E346" s="142"/>
      <c r="F346" s="144"/>
      <c r="G346" s="142"/>
      <c r="H346" s="142"/>
      <c r="I346" s="153"/>
      <c r="J346" s="92">
        <f t="shared" si="67"/>
        <v>0</v>
      </c>
      <c r="K346" s="93">
        <f t="shared" si="64"/>
        <v>0</v>
      </c>
      <c r="L346" s="94">
        <f t="shared" si="68"/>
        <v>0</v>
      </c>
    </row>
    <row r="347" spans="2:12" ht="12.75">
      <c r="B347" s="31" t="s">
        <v>35</v>
      </c>
      <c r="C347" s="288">
        <f t="shared" si="63"/>
        <v>0</v>
      </c>
      <c r="D347" s="142"/>
      <c r="E347" s="142"/>
      <c r="F347" s="144"/>
      <c r="G347" s="142"/>
      <c r="H347" s="142"/>
      <c r="I347" s="153"/>
      <c r="J347" s="92">
        <f t="shared" si="67"/>
        <v>0</v>
      </c>
      <c r="K347" s="97">
        <f t="shared" si="64"/>
        <v>0</v>
      </c>
      <c r="L347" s="94">
        <f t="shared" si="68"/>
        <v>0</v>
      </c>
    </row>
    <row r="348" spans="2:12" ht="12.75">
      <c r="B348" s="31" t="s">
        <v>36</v>
      </c>
      <c r="C348" s="287">
        <f t="shared" si="63"/>
        <v>0</v>
      </c>
      <c r="D348" s="142"/>
      <c r="E348" s="142"/>
      <c r="F348" s="144"/>
      <c r="G348" s="142"/>
      <c r="H348" s="142"/>
      <c r="I348" s="153"/>
      <c r="J348" s="92">
        <f t="shared" si="67"/>
        <v>0</v>
      </c>
      <c r="K348" s="97">
        <f t="shared" si="64"/>
        <v>0</v>
      </c>
      <c r="L348" s="94">
        <f t="shared" si="68"/>
        <v>0</v>
      </c>
    </row>
    <row r="349" spans="2:12" ht="12.75">
      <c r="B349" s="31" t="s">
        <v>37</v>
      </c>
      <c r="C349" s="287">
        <f t="shared" si="63"/>
        <v>0</v>
      </c>
      <c r="D349" s="142"/>
      <c r="E349" s="142"/>
      <c r="F349" s="144"/>
      <c r="G349" s="142"/>
      <c r="H349" s="142"/>
      <c r="I349" s="153"/>
      <c r="J349" s="92">
        <f t="shared" si="67"/>
        <v>0</v>
      </c>
      <c r="K349" s="93">
        <f t="shared" si="64"/>
        <v>0</v>
      </c>
      <c r="L349" s="94">
        <f t="shared" si="68"/>
        <v>0</v>
      </c>
    </row>
    <row r="350" spans="2:12" ht="12.75">
      <c r="B350" s="31" t="s">
        <v>38</v>
      </c>
      <c r="C350" s="288">
        <f t="shared" si="63"/>
        <v>0</v>
      </c>
      <c r="D350" s="142"/>
      <c r="E350" s="142"/>
      <c r="F350" s="144"/>
      <c r="G350" s="142"/>
      <c r="H350" s="142"/>
      <c r="I350" s="153"/>
      <c r="J350" s="92">
        <f>IF(G350&gt;0,(D350*(F350/G350)),0)</f>
        <v>0</v>
      </c>
      <c r="K350" s="97">
        <f t="shared" si="64"/>
        <v>0</v>
      </c>
      <c r="L350" s="94">
        <f>IF(K350&gt;0,((J350/K350)*I350),0)</f>
        <v>0</v>
      </c>
    </row>
    <row r="351" spans="2:12" ht="12.75">
      <c r="B351" s="31" t="s">
        <v>39</v>
      </c>
      <c r="C351" s="287">
        <f t="shared" si="63"/>
        <v>0</v>
      </c>
      <c r="D351" s="142"/>
      <c r="E351" s="142"/>
      <c r="F351" s="144"/>
      <c r="G351" s="142"/>
      <c r="H351" s="142"/>
      <c r="I351" s="153"/>
      <c r="J351" s="92">
        <f aca="true" t="shared" si="69" ref="J351:J362">IF(G351&gt;0,(D351*(F351/G351)),0)</f>
        <v>0</v>
      </c>
      <c r="K351" s="97">
        <f t="shared" si="64"/>
        <v>0</v>
      </c>
      <c r="L351" s="94">
        <f aca="true" t="shared" si="70" ref="L351:L362">IF(K351&gt;0,((J351/K351)*I351),0)</f>
        <v>0</v>
      </c>
    </row>
    <row r="352" spans="2:12" ht="12.75">
      <c r="B352" s="31" t="s">
        <v>40</v>
      </c>
      <c r="C352" s="287">
        <f t="shared" si="63"/>
        <v>0</v>
      </c>
      <c r="D352" s="142"/>
      <c r="E352" s="142"/>
      <c r="F352" s="144"/>
      <c r="G352" s="142"/>
      <c r="H352" s="142"/>
      <c r="I352" s="153"/>
      <c r="J352" s="92">
        <f t="shared" si="69"/>
        <v>0</v>
      </c>
      <c r="K352" s="93">
        <f t="shared" si="64"/>
        <v>0</v>
      </c>
      <c r="L352" s="94">
        <f t="shared" si="70"/>
        <v>0</v>
      </c>
    </row>
    <row r="353" spans="2:12" ht="12.75">
      <c r="B353" s="31" t="s">
        <v>41</v>
      </c>
      <c r="C353" s="288">
        <f t="shared" si="63"/>
        <v>0</v>
      </c>
      <c r="D353" s="142"/>
      <c r="E353" s="142"/>
      <c r="F353" s="144"/>
      <c r="G353" s="142"/>
      <c r="H353" s="142"/>
      <c r="I353" s="153"/>
      <c r="J353" s="92">
        <f t="shared" si="69"/>
        <v>0</v>
      </c>
      <c r="K353" s="97">
        <f t="shared" si="64"/>
        <v>0</v>
      </c>
      <c r="L353" s="94">
        <f t="shared" si="70"/>
        <v>0</v>
      </c>
    </row>
    <row r="354" spans="2:12" ht="12.75">
      <c r="B354" s="31" t="s">
        <v>42</v>
      </c>
      <c r="C354" s="287">
        <f t="shared" si="63"/>
        <v>0</v>
      </c>
      <c r="D354" s="142"/>
      <c r="E354" s="142"/>
      <c r="F354" s="144"/>
      <c r="G354" s="142"/>
      <c r="H354" s="142"/>
      <c r="I354" s="153"/>
      <c r="J354" s="92">
        <f t="shared" si="69"/>
        <v>0</v>
      </c>
      <c r="K354" s="97">
        <f t="shared" si="64"/>
        <v>0</v>
      </c>
      <c r="L354" s="94">
        <f t="shared" si="70"/>
        <v>0</v>
      </c>
    </row>
    <row r="355" spans="2:12" ht="12.75">
      <c r="B355" s="31" t="s">
        <v>43</v>
      </c>
      <c r="C355" s="287">
        <f t="shared" si="63"/>
        <v>0</v>
      </c>
      <c r="D355" s="142"/>
      <c r="E355" s="142"/>
      <c r="F355" s="144"/>
      <c r="G355" s="142"/>
      <c r="H355" s="142"/>
      <c r="I355" s="153"/>
      <c r="J355" s="92">
        <f t="shared" si="69"/>
        <v>0</v>
      </c>
      <c r="K355" s="93">
        <f t="shared" si="64"/>
        <v>0</v>
      </c>
      <c r="L355" s="94">
        <f t="shared" si="70"/>
        <v>0</v>
      </c>
    </row>
    <row r="356" spans="2:12" ht="12.75">
      <c r="B356" s="31" t="s">
        <v>44</v>
      </c>
      <c r="C356" s="288">
        <f t="shared" si="63"/>
        <v>0</v>
      </c>
      <c r="D356" s="142"/>
      <c r="E356" s="142"/>
      <c r="F356" s="144"/>
      <c r="G356" s="142"/>
      <c r="H356" s="142"/>
      <c r="I356" s="153"/>
      <c r="J356" s="92">
        <f t="shared" si="69"/>
        <v>0</v>
      </c>
      <c r="K356" s="97">
        <f t="shared" si="64"/>
        <v>0</v>
      </c>
      <c r="L356" s="94">
        <f t="shared" si="70"/>
        <v>0</v>
      </c>
    </row>
    <row r="357" spans="2:12" ht="12.75">
      <c r="B357" s="31" t="s">
        <v>45</v>
      </c>
      <c r="C357" s="287">
        <f t="shared" si="63"/>
        <v>0</v>
      </c>
      <c r="D357" s="142"/>
      <c r="E357" s="142"/>
      <c r="F357" s="144"/>
      <c r="G357" s="142"/>
      <c r="H357" s="142"/>
      <c r="I357" s="153"/>
      <c r="J357" s="92">
        <f t="shared" si="69"/>
        <v>0</v>
      </c>
      <c r="K357" s="97">
        <f t="shared" si="64"/>
        <v>0</v>
      </c>
      <c r="L357" s="94">
        <f t="shared" si="70"/>
        <v>0</v>
      </c>
    </row>
    <row r="358" spans="2:12" ht="12.75">
      <c r="B358" s="31" t="s">
        <v>46</v>
      </c>
      <c r="C358" s="287">
        <f t="shared" si="63"/>
        <v>0</v>
      </c>
      <c r="D358" s="142"/>
      <c r="E358" s="142"/>
      <c r="F358" s="144"/>
      <c r="G358" s="142"/>
      <c r="H358" s="142"/>
      <c r="I358" s="153"/>
      <c r="J358" s="92">
        <f t="shared" si="69"/>
        <v>0</v>
      </c>
      <c r="K358" s="93">
        <f t="shared" si="64"/>
        <v>0</v>
      </c>
      <c r="L358" s="94">
        <f t="shared" si="70"/>
        <v>0</v>
      </c>
    </row>
    <row r="359" spans="2:12" ht="12.75">
      <c r="B359" s="31" t="s">
        <v>47</v>
      </c>
      <c r="C359" s="288">
        <f t="shared" si="63"/>
        <v>0</v>
      </c>
      <c r="D359" s="142"/>
      <c r="E359" s="142"/>
      <c r="F359" s="144"/>
      <c r="G359" s="142"/>
      <c r="H359" s="142"/>
      <c r="I359" s="153"/>
      <c r="J359" s="92">
        <f t="shared" si="69"/>
        <v>0</v>
      </c>
      <c r="K359" s="97">
        <f t="shared" si="64"/>
        <v>0</v>
      </c>
      <c r="L359" s="94">
        <f t="shared" si="70"/>
        <v>0</v>
      </c>
    </row>
    <row r="360" spans="2:12" ht="12.75">
      <c r="B360" s="31" t="s">
        <v>48</v>
      </c>
      <c r="C360" s="287">
        <f t="shared" si="63"/>
        <v>0</v>
      </c>
      <c r="D360" s="142"/>
      <c r="E360" s="142"/>
      <c r="F360" s="144"/>
      <c r="G360" s="142"/>
      <c r="H360" s="142"/>
      <c r="I360" s="153"/>
      <c r="J360" s="92">
        <f t="shared" si="69"/>
        <v>0</v>
      </c>
      <c r="K360" s="97">
        <f t="shared" si="64"/>
        <v>0</v>
      </c>
      <c r="L360" s="94">
        <f t="shared" si="70"/>
        <v>0</v>
      </c>
    </row>
    <row r="361" spans="2:12" ht="12.75">
      <c r="B361" s="31" t="s">
        <v>49</v>
      </c>
      <c r="C361" s="287">
        <f t="shared" si="63"/>
        <v>0</v>
      </c>
      <c r="D361" s="142"/>
      <c r="E361" s="142"/>
      <c r="F361" s="144"/>
      <c r="G361" s="142"/>
      <c r="H361" s="142"/>
      <c r="I361" s="153"/>
      <c r="J361" s="92">
        <f t="shared" si="69"/>
        <v>0</v>
      </c>
      <c r="K361" s="93">
        <f t="shared" si="64"/>
        <v>0</v>
      </c>
      <c r="L361" s="94">
        <f t="shared" si="70"/>
        <v>0</v>
      </c>
    </row>
    <row r="362" spans="2:12" ht="12.75">
      <c r="B362" s="31" t="s">
        <v>50</v>
      </c>
      <c r="C362" s="288">
        <f t="shared" si="63"/>
        <v>0</v>
      </c>
      <c r="D362" s="142"/>
      <c r="E362" s="142"/>
      <c r="F362" s="144"/>
      <c r="G362" s="142"/>
      <c r="H362" s="142"/>
      <c r="I362" s="153"/>
      <c r="J362" s="92">
        <f t="shared" si="69"/>
        <v>0</v>
      </c>
      <c r="K362" s="97">
        <f t="shared" si="64"/>
        <v>0</v>
      </c>
      <c r="L362" s="94">
        <f t="shared" si="70"/>
        <v>0</v>
      </c>
    </row>
    <row r="363" spans="2:12" ht="12.75">
      <c r="B363" s="31" t="s">
        <v>51</v>
      </c>
      <c r="C363" s="287">
        <f t="shared" si="63"/>
        <v>0</v>
      </c>
      <c r="D363" s="142"/>
      <c r="E363" s="142"/>
      <c r="F363" s="144"/>
      <c r="G363" s="142"/>
      <c r="H363" s="142"/>
      <c r="I363" s="153"/>
      <c r="J363" s="92">
        <f>IF(G363&gt;0,(D363*(F363/G363)),0)</f>
        <v>0</v>
      </c>
      <c r="K363" s="97">
        <f t="shared" si="64"/>
        <v>0</v>
      </c>
      <c r="L363" s="94">
        <f>IF(K363&gt;0,((J363/K363)*I363),0)</f>
        <v>0</v>
      </c>
    </row>
    <row r="364" spans="2:12" ht="12.75">
      <c r="B364" s="31" t="s">
        <v>52</v>
      </c>
      <c r="C364" s="287">
        <f t="shared" si="63"/>
        <v>0</v>
      </c>
      <c r="D364" s="142"/>
      <c r="E364" s="142"/>
      <c r="F364" s="144"/>
      <c r="G364" s="142"/>
      <c r="H364" s="142"/>
      <c r="I364" s="153"/>
      <c r="J364" s="92">
        <f aca="true" t="shared" si="71" ref="J364:J376">IF(G364&gt;0,(D364*(F364/G364)),0)</f>
        <v>0</v>
      </c>
      <c r="K364" s="93">
        <f t="shared" si="64"/>
        <v>0</v>
      </c>
      <c r="L364" s="94">
        <f aca="true" t="shared" si="72" ref="L364:L376">IF(K364&gt;0,((J364/K364)*I364),0)</f>
        <v>0</v>
      </c>
    </row>
    <row r="365" spans="2:12" ht="12.75">
      <c r="B365" s="31" t="s">
        <v>53</v>
      </c>
      <c r="C365" s="288">
        <f t="shared" si="63"/>
        <v>0</v>
      </c>
      <c r="D365" s="142"/>
      <c r="E365" s="142"/>
      <c r="F365" s="144"/>
      <c r="G365" s="142"/>
      <c r="H365" s="142"/>
      <c r="I365" s="153"/>
      <c r="J365" s="92">
        <f t="shared" si="71"/>
        <v>0</v>
      </c>
      <c r="K365" s="97">
        <f t="shared" si="64"/>
        <v>0</v>
      </c>
      <c r="L365" s="94">
        <f t="shared" si="72"/>
        <v>0</v>
      </c>
    </row>
    <row r="366" spans="2:12" ht="12.75">
      <c r="B366" s="31" t="s">
        <v>54</v>
      </c>
      <c r="C366" s="287">
        <f t="shared" si="63"/>
        <v>0</v>
      </c>
      <c r="D366" s="142"/>
      <c r="E366" s="142"/>
      <c r="F366" s="144"/>
      <c r="G366" s="142"/>
      <c r="H366" s="142"/>
      <c r="I366" s="153"/>
      <c r="J366" s="92">
        <f t="shared" si="71"/>
        <v>0</v>
      </c>
      <c r="K366" s="97">
        <f t="shared" si="64"/>
        <v>0</v>
      </c>
      <c r="L366" s="94">
        <f t="shared" si="72"/>
        <v>0</v>
      </c>
    </row>
    <row r="367" spans="2:12" ht="12.75">
      <c r="B367" s="31" t="s">
        <v>55</v>
      </c>
      <c r="C367" s="287">
        <f t="shared" si="63"/>
        <v>0</v>
      </c>
      <c r="D367" s="142"/>
      <c r="E367" s="142"/>
      <c r="F367" s="144"/>
      <c r="G367" s="142"/>
      <c r="H367" s="142"/>
      <c r="I367" s="153"/>
      <c r="J367" s="92">
        <f t="shared" si="71"/>
        <v>0</v>
      </c>
      <c r="K367" s="93">
        <f t="shared" si="64"/>
        <v>0</v>
      </c>
      <c r="L367" s="94">
        <f t="shared" si="72"/>
        <v>0</v>
      </c>
    </row>
    <row r="368" spans="2:12" ht="12.75">
      <c r="B368" s="31" t="s">
        <v>56</v>
      </c>
      <c r="C368" s="288">
        <f t="shared" si="63"/>
        <v>0</v>
      </c>
      <c r="D368" s="142"/>
      <c r="E368" s="142"/>
      <c r="F368" s="144"/>
      <c r="G368" s="142"/>
      <c r="H368" s="142"/>
      <c r="I368" s="153"/>
      <c r="J368" s="92">
        <f t="shared" si="71"/>
        <v>0</v>
      </c>
      <c r="K368" s="97">
        <f t="shared" si="64"/>
        <v>0</v>
      </c>
      <c r="L368" s="94">
        <f t="shared" si="72"/>
        <v>0</v>
      </c>
    </row>
    <row r="369" spans="2:12" ht="12.75">
      <c r="B369" s="31" t="s">
        <v>57</v>
      </c>
      <c r="C369" s="287">
        <f t="shared" si="63"/>
        <v>0</v>
      </c>
      <c r="D369" s="142"/>
      <c r="E369" s="142"/>
      <c r="F369" s="144"/>
      <c r="G369" s="142"/>
      <c r="H369" s="142"/>
      <c r="I369" s="153"/>
      <c r="J369" s="92">
        <f t="shared" si="71"/>
        <v>0</v>
      </c>
      <c r="K369" s="97">
        <f t="shared" si="64"/>
        <v>0</v>
      </c>
      <c r="L369" s="94">
        <f t="shared" si="72"/>
        <v>0</v>
      </c>
    </row>
    <row r="370" spans="2:12" ht="12.75">
      <c r="B370" s="31" t="s">
        <v>58</v>
      </c>
      <c r="C370" s="287">
        <f t="shared" si="63"/>
        <v>0</v>
      </c>
      <c r="D370" s="142"/>
      <c r="E370" s="142"/>
      <c r="F370" s="144"/>
      <c r="G370" s="142"/>
      <c r="H370" s="142"/>
      <c r="I370" s="153"/>
      <c r="J370" s="92">
        <f t="shared" si="71"/>
        <v>0</v>
      </c>
      <c r="K370" s="93">
        <f t="shared" si="64"/>
        <v>0</v>
      </c>
      <c r="L370" s="94">
        <f t="shared" si="72"/>
        <v>0</v>
      </c>
    </row>
    <row r="371" spans="2:12" ht="12.75">
      <c r="B371" s="31" t="s">
        <v>59</v>
      </c>
      <c r="C371" s="288">
        <f t="shared" si="63"/>
        <v>0</v>
      </c>
      <c r="D371" s="142"/>
      <c r="E371" s="142"/>
      <c r="F371" s="144"/>
      <c r="G371" s="142"/>
      <c r="H371" s="142"/>
      <c r="I371" s="153"/>
      <c r="J371" s="92">
        <f t="shared" si="71"/>
        <v>0</v>
      </c>
      <c r="K371" s="97">
        <f t="shared" si="64"/>
        <v>0</v>
      </c>
      <c r="L371" s="94">
        <f t="shared" si="72"/>
        <v>0</v>
      </c>
    </row>
    <row r="372" spans="2:12" ht="12.75">
      <c r="B372" s="31" t="s">
        <v>60</v>
      </c>
      <c r="C372" s="287">
        <f t="shared" si="63"/>
        <v>0</v>
      </c>
      <c r="D372" s="142"/>
      <c r="E372" s="142"/>
      <c r="F372" s="144"/>
      <c r="G372" s="142"/>
      <c r="H372" s="142"/>
      <c r="I372" s="153"/>
      <c r="J372" s="92">
        <f t="shared" si="71"/>
        <v>0</v>
      </c>
      <c r="K372" s="97">
        <f t="shared" si="64"/>
        <v>0</v>
      </c>
      <c r="L372" s="94">
        <f t="shared" si="72"/>
        <v>0</v>
      </c>
    </row>
    <row r="373" spans="2:12" ht="12.75">
      <c r="B373" s="31" t="s">
        <v>61</v>
      </c>
      <c r="C373" s="287">
        <f t="shared" si="63"/>
        <v>0</v>
      </c>
      <c r="D373" s="142"/>
      <c r="E373" s="142"/>
      <c r="F373" s="144"/>
      <c r="G373" s="142"/>
      <c r="H373" s="142"/>
      <c r="I373" s="153"/>
      <c r="J373" s="92">
        <f t="shared" si="71"/>
        <v>0</v>
      </c>
      <c r="K373" s="93">
        <f t="shared" si="64"/>
        <v>0</v>
      </c>
      <c r="L373" s="94">
        <f t="shared" si="72"/>
        <v>0</v>
      </c>
    </row>
    <row r="374" spans="2:12" ht="12.75">
      <c r="B374" s="31" t="s">
        <v>62</v>
      </c>
      <c r="C374" s="288">
        <f t="shared" si="63"/>
        <v>0</v>
      </c>
      <c r="D374" s="142"/>
      <c r="E374" s="142"/>
      <c r="F374" s="144"/>
      <c r="G374" s="142"/>
      <c r="H374" s="142"/>
      <c r="I374" s="153"/>
      <c r="J374" s="92">
        <f t="shared" si="71"/>
        <v>0</v>
      </c>
      <c r="K374" s="97">
        <f t="shared" si="64"/>
        <v>0</v>
      </c>
      <c r="L374" s="94">
        <f t="shared" si="72"/>
        <v>0</v>
      </c>
    </row>
    <row r="375" spans="2:12" ht="12.75">
      <c r="B375" s="31" t="s">
        <v>63</v>
      </c>
      <c r="C375" s="287">
        <f t="shared" si="63"/>
        <v>0</v>
      </c>
      <c r="D375" s="142"/>
      <c r="E375" s="142"/>
      <c r="F375" s="144"/>
      <c r="G375" s="142"/>
      <c r="H375" s="142"/>
      <c r="I375" s="153"/>
      <c r="J375" s="92">
        <f>IF(G375&gt;0,(D375*(F375/G375)),0)</f>
        <v>0</v>
      </c>
      <c r="K375" s="97">
        <f t="shared" si="64"/>
        <v>0</v>
      </c>
      <c r="L375" s="94">
        <f>IF(K375&gt;0,((J375/K375)*I375),0)</f>
        <v>0</v>
      </c>
    </row>
    <row r="376" spans="2:12" ht="12.75">
      <c r="B376" s="31" t="s">
        <v>64</v>
      </c>
      <c r="C376" s="287">
        <f t="shared" si="63"/>
        <v>0</v>
      </c>
      <c r="D376" s="142"/>
      <c r="E376" s="142"/>
      <c r="F376" s="144"/>
      <c r="G376" s="142"/>
      <c r="H376" s="142"/>
      <c r="I376" s="153"/>
      <c r="J376" s="92">
        <f aca="true" t="shared" si="73" ref="J376:J387">IF(G376&gt;0,(D376*(F376/G376)),0)</f>
        <v>0</v>
      </c>
      <c r="K376" s="93">
        <f t="shared" si="64"/>
        <v>0</v>
      </c>
      <c r="L376" s="94">
        <f aca="true" t="shared" si="74" ref="L376:L387">IF(K376&gt;0,((J376/K376)*I376),0)</f>
        <v>0</v>
      </c>
    </row>
    <row r="377" spans="2:12" ht="12.75">
      <c r="B377" s="31" t="s">
        <v>65</v>
      </c>
      <c r="C377" s="288">
        <f t="shared" si="63"/>
        <v>0</v>
      </c>
      <c r="D377" s="142"/>
      <c r="E377" s="142"/>
      <c r="F377" s="144"/>
      <c r="G377" s="142"/>
      <c r="H377" s="142"/>
      <c r="I377" s="153"/>
      <c r="J377" s="92">
        <f t="shared" si="73"/>
        <v>0</v>
      </c>
      <c r="K377" s="97">
        <f t="shared" si="64"/>
        <v>0</v>
      </c>
      <c r="L377" s="94">
        <f t="shared" si="74"/>
        <v>0</v>
      </c>
    </row>
    <row r="378" spans="2:12" ht="12.75">
      <c r="B378" s="31" t="s">
        <v>66</v>
      </c>
      <c r="C378" s="287">
        <f t="shared" si="63"/>
        <v>0</v>
      </c>
      <c r="D378" s="142"/>
      <c r="E378" s="142"/>
      <c r="F378" s="144"/>
      <c r="G378" s="142"/>
      <c r="H378" s="142"/>
      <c r="I378" s="153"/>
      <c r="J378" s="92">
        <f t="shared" si="73"/>
        <v>0</v>
      </c>
      <c r="K378" s="97">
        <f t="shared" si="64"/>
        <v>0</v>
      </c>
      <c r="L378" s="94">
        <f t="shared" si="74"/>
        <v>0</v>
      </c>
    </row>
    <row r="379" spans="2:12" ht="12.75">
      <c r="B379" s="31" t="s">
        <v>67</v>
      </c>
      <c r="C379" s="287">
        <f t="shared" si="63"/>
        <v>0</v>
      </c>
      <c r="D379" s="142"/>
      <c r="E379" s="142"/>
      <c r="F379" s="144"/>
      <c r="G379" s="142"/>
      <c r="H379" s="142"/>
      <c r="I379" s="153"/>
      <c r="J379" s="92">
        <f t="shared" si="73"/>
        <v>0</v>
      </c>
      <c r="K379" s="93">
        <f t="shared" si="64"/>
        <v>0</v>
      </c>
      <c r="L379" s="94">
        <f t="shared" si="74"/>
        <v>0</v>
      </c>
    </row>
    <row r="380" spans="2:12" ht="12.75">
      <c r="B380" s="31" t="s">
        <v>68</v>
      </c>
      <c r="C380" s="288">
        <f aca="true" t="shared" si="75" ref="C380:C412">C72</f>
        <v>0</v>
      </c>
      <c r="D380" s="142"/>
      <c r="E380" s="142"/>
      <c r="F380" s="144"/>
      <c r="G380" s="142"/>
      <c r="H380" s="142"/>
      <c r="I380" s="153"/>
      <c r="J380" s="92">
        <f t="shared" si="73"/>
        <v>0</v>
      </c>
      <c r="K380" s="97">
        <f aca="true" t="shared" si="76" ref="K380:K412">K72</f>
        <v>0</v>
      </c>
      <c r="L380" s="94">
        <f t="shared" si="74"/>
        <v>0</v>
      </c>
    </row>
    <row r="381" spans="2:12" ht="12.75">
      <c r="B381" s="31" t="s">
        <v>69</v>
      </c>
      <c r="C381" s="287">
        <f t="shared" si="75"/>
        <v>0</v>
      </c>
      <c r="D381" s="142"/>
      <c r="E381" s="142"/>
      <c r="F381" s="144"/>
      <c r="G381" s="142"/>
      <c r="H381" s="142"/>
      <c r="I381" s="153"/>
      <c r="J381" s="92">
        <f t="shared" si="73"/>
        <v>0</v>
      </c>
      <c r="K381" s="97">
        <f t="shared" si="76"/>
        <v>0</v>
      </c>
      <c r="L381" s="94">
        <f t="shared" si="74"/>
        <v>0</v>
      </c>
    </row>
    <row r="382" spans="2:12" ht="12.75">
      <c r="B382" s="31" t="s">
        <v>70</v>
      </c>
      <c r="C382" s="287">
        <f t="shared" si="75"/>
        <v>0</v>
      </c>
      <c r="D382" s="142"/>
      <c r="E382" s="142"/>
      <c r="F382" s="144"/>
      <c r="G382" s="142"/>
      <c r="H382" s="142"/>
      <c r="I382" s="153"/>
      <c r="J382" s="92">
        <f t="shared" si="73"/>
        <v>0</v>
      </c>
      <c r="K382" s="93">
        <f t="shared" si="76"/>
        <v>0</v>
      </c>
      <c r="L382" s="94">
        <f t="shared" si="74"/>
        <v>0</v>
      </c>
    </row>
    <row r="383" spans="2:12" ht="12.75">
      <c r="B383" s="31" t="s">
        <v>71</v>
      </c>
      <c r="C383" s="288">
        <f t="shared" si="75"/>
        <v>0</v>
      </c>
      <c r="D383" s="142"/>
      <c r="E383" s="142"/>
      <c r="F383" s="144"/>
      <c r="G383" s="142"/>
      <c r="H383" s="142"/>
      <c r="I383" s="153"/>
      <c r="J383" s="92">
        <f t="shared" si="73"/>
        <v>0</v>
      </c>
      <c r="K383" s="97">
        <f t="shared" si="76"/>
        <v>0</v>
      </c>
      <c r="L383" s="94">
        <f t="shared" si="74"/>
        <v>0</v>
      </c>
    </row>
    <row r="384" spans="2:12" ht="12.75">
      <c r="B384" s="31" t="s">
        <v>72</v>
      </c>
      <c r="C384" s="287">
        <f t="shared" si="75"/>
        <v>0</v>
      </c>
      <c r="D384" s="142"/>
      <c r="E384" s="142"/>
      <c r="F384" s="144"/>
      <c r="G384" s="142"/>
      <c r="H384" s="142"/>
      <c r="I384" s="153"/>
      <c r="J384" s="92">
        <f t="shared" si="73"/>
        <v>0</v>
      </c>
      <c r="K384" s="97">
        <f t="shared" si="76"/>
        <v>0</v>
      </c>
      <c r="L384" s="94">
        <f t="shared" si="74"/>
        <v>0</v>
      </c>
    </row>
    <row r="385" spans="2:12" ht="12.75">
      <c r="B385" s="31" t="s">
        <v>73</v>
      </c>
      <c r="C385" s="287">
        <f t="shared" si="75"/>
        <v>0</v>
      </c>
      <c r="D385" s="142"/>
      <c r="E385" s="142"/>
      <c r="F385" s="144"/>
      <c r="G385" s="142"/>
      <c r="H385" s="142"/>
      <c r="I385" s="153"/>
      <c r="J385" s="92">
        <f t="shared" si="73"/>
        <v>0</v>
      </c>
      <c r="K385" s="93">
        <f t="shared" si="76"/>
        <v>0</v>
      </c>
      <c r="L385" s="94">
        <f t="shared" si="74"/>
        <v>0</v>
      </c>
    </row>
    <row r="386" spans="2:12" ht="12.75">
      <c r="B386" s="31" t="s">
        <v>74</v>
      </c>
      <c r="C386" s="288">
        <f t="shared" si="75"/>
        <v>0</v>
      </c>
      <c r="D386" s="142"/>
      <c r="E386" s="142"/>
      <c r="F386" s="144"/>
      <c r="G386" s="142"/>
      <c r="H386" s="142"/>
      <c r="I386" s="153"/>
      <c r="J386" s="92">
        <f t="shared" si="73"/>
        <v>0</v>
      </c>
      <c r="K386" s="97">
        <f t="shared" si="76"/>
        <v>0</v>
      </c>
      <c r="L386" s="94">
        <f t="shared" si="74"/>
        <v>0</v>
      </c>
    </row>
    <row r="387" spans="2:12" ht="12.75">
      <c r="B387" s="31" t="s">
        <v>75</v>
      </c>
      <c r="C387" s="287">
        <f t="shared" si="75"/>
        <v>0</v>
      </c>
      <c r="D387" s="142"/>
      <c r="E387" s="142"/>
      <c r="F387" s="144"/>
      <c r="G387" s="142"/>
      <c r="H387" s="142"/>
      <c r="I387" s="153"/>
      <c r="J387" s="92">
        <f t="shared" si="73"/>
        <v>0</v>
      </c>
      <c r="K387" s="97">
        <f t="shared" si="76"/>
        <v>0</v>
      </c>
      <c r="L387" s="94">
        <f t="shared" si="74"/>
        <v>0</v>
      </c>
    </row>
    <row r="388" spans="2:12" ht="12.75">
      <c r="B388" s="31" t="s">
        <v>76</v>
      </c>
      <c r="C388" s="287">
        <f t="shared" si="75"/>
        <v>0</v>
      </c>
      <c r="D388" s="142"/>
      <c r="E388" s="142"/>
      <c r="F388" s="144"/>
      <c r="G388" s="142"/>
      <c r="H388" s="142"/>
      <c r="I388" s="153"/>
      <c r="J388" s="92">
        <f>IF(G388&gt;0,(D388*(F388/G388)),0)</f>
        <v>0</v>
      </c>
      <c r="K388" s="93">
        <f t="shared" si="76"/>
        <v>0</v>
      </c>
      <c r="L388" s="94">
        <f>IF(K388&gt;0,((J388/K388)*I388),0)</f>
        <v>0</v>
      </c>
    </row>
    <row r="389" spans="2:12" ht="12.75">
      <c r="B389" s="31" t="s">
        <v>77</v>
      </c>
      <c r="C389" s="288">
        <f t="shared" si="75"/>
        <v>0</v>
      </c>
      <c r="D389" s="142"/>
      <c r="E389" s="142"/>
      <c r="F389" s="144"/>
      <c r="G389" s="142"/>
      <c r="H389" s="142"/>
      <c r="I389" s="153"/>
      <c r="J389" s="92">
        <f aca="true" t="shared" si="77" ref="J389:J401">IF(G389&gt;0,(D389*(F389/G389)),0)</f>
        <v>0</v>
      </c>
      <c r="K389" s="97">
        <f t="shared" si="76"/>
        <v>0</v>
      </c>
      <c r="L389" s="94">
        <f aca="true" t="shared" si="78" ref="L389:L401">IF(K389&gt;0,((J389/K389)*I389),0)</f>
        <v>0</v>
      </c>
    </row>
    <row r="390" spans="2:12" ht="12.75">
      <c r="B390" s="31" t="s">
        <v>78</v>
      </c>
      <c r="C390" s="287">
        <f t="shared" si="75"/>
        <v>0</v>
      </c>
      <c r="D390" s="142"/>
      <c r="E390" s="142"/>
      <c r="F390" s="144"/>
      <c r="G390" s="142"/>
      <c r="H390" s="142"/>
      <c r="I390" s="153"/>
      <c r="J390" s="92">
        <f t="shared" si="77"/>
        <v>0</v>
      </c>
      <c r="K390" s="97">
        <f t="shared" si="76"/>
        <v>0</v>
      </c>
      <c r="L390" s="94">
        <f t="shared" si="78"/>
        <v>0</v>
      </c>
    </row>
    <row r="391" spans="2:12" ht="12.75">
      <c r="B391" s="31" t="s">
        <v>79</v>
      </c>
      <c r="C391" s="287">
        <f t="shared" si="75"/>
        <v>0</v>
      </c>
      <c r="D391" s="142"/>
      <c r="E391" s="142"/>
      <c r="F391" s="144"/>
      <c r="G391" s="142"/>
      <c r="H391" s="142"/>
      <c r="I391" s="153"/>
      <c r="J391" s="92">
        <f t="shared" si="77"/>
        <v>0</v>
      </c>
      <c r="K391" s="93">
        <f t="shared" si="76"/>
        <v>0</v>
      </c>
      <c r="L391" s="94">
        <f t="shared" si="78"/>
        <v>0</v>
      </c>
    </row>
    <row r="392" spans="2:12" ht="12.75">
      <c r="B392" s="31" t="s">
        <v>80</v>
      </c>
      <c r="C392" s="288">
        <f t="shared" si="75"/>
        <v>0</v>
      </c>
      <c r="D392" s="142"/>
      <c r="E392" s="142"/>
      <c r="F392" s="144"/>
      <c r="G392" s="142"/>
      <c r="H392" s="142"/>
      <c r="I392" s="153"/>
      <c r="J392" s="92">
        <f t="shared" si="77"/>
        <v>0</v>
      </c>
      <c r="K392" s="97">
        <f t="shared" si="76"/>
        <v>0</v>
      </c>
      <c r="L392" s="94">
        <f t="shared" si="78"/>
        <v>0</v>
      </c>
    </row>
    <row r="393" spans="2:12" ht="12.75">
      <c r="B393" s="31" t="s">
        <v>81</v>
      </c>
      <c r="C393" s="287">
        <f t="shared" si="75"/>
        <v>0</v>
      </c>
      <c r="D393" s="142"/>
      <c r="E393" s="142"/>
      <c r="F393" s="144"/>
      <c r="G393" s="142"/>
      <c r="H393" s="142"/>
      <c r="I393" s="153"/>
      <c r="J393" s="92">
        <f t="shared" si="77"/>
        <v>0</v>
      </c>
      <c r="K393" s="97">
        <f t="shared" si="76"/>
        <v>0</v>
      </c>
      <c r="L393" s="94">
        <f t="shared" si="78"/>
        <v>0</v>
      </c>
    </row>
    <row r="394" spans="2:12" ht="12.75">
      <c r="B394" s="31" t="s">
        <v>82</v>
      </c>
      <c r="C394" s="287">
        <f t="shared" si="75"/>
        <v>0</v>
      </c>
      <c r="D394" s="142"/>
      <c r="E394" s="142"/>
      <c r="F394" s="144"/>
      <c r="G394" s="142"/>
      <c r="H394" s="142"/>
      <c r="I394" s="153"/>
      <c r="J394" s="92">
        <f t="shared" si="77"/>
        <v>0</v>
      </c>
      <c r="K394" s="93">
        <f t="shared" si="76"/>
        <v>0</v>
      </c>
      <c r="L394" s="94">
        <f t="shared" si="78"/>
        <v>0</v>
      </c>
    </row>
    <row r="395" spans="2:12" ht="12.75">
      <c r="B395" s="31" t="s">
        <v>83</v>
      </c>
      <c r="C395" s="288">
        <f t="shared" si="75"/>
        <v>0</v>
      </c>
      <c r="D395" s="142"/>
      <c r="E395" s="142"/>
      <c r="F395" s="144"/>
      <c r="G395" s="142"/>
      <c r="H395" s="142"/>
      <c r="I395" s="153"/>
      <c r="J395" s="92">
        <f t="shared" si="77"/>
        <v>0</v>
      </c>
      <c r="K395" s="97">
        <f t="shared" si="76"/>
        <v>0</v>
      </c>
      <c r="L395" s="94">
        <f t="shared" si="78"/>
        <v>0</v>
      </c>
    </row>
    <row r="396" spans="2:12" ht="12.75">
      <c r="B396" s="31" t="s">
        <v>84</v>
      </c>
      <c r="C396" s="287">
        <f t="shared" si="75"/>
        <v>0</v>
      </c>
      <c r="D396" s="142"/>
      <c r="E396" s="142"/>
      <c r="F396" s="144"/>
      <c r="G396" s="142"/>
      <c r="H396" s="142"/>
      <c r="I396" s="153"/>
      <c r="J396" s="92">
        <f t="shared" si="77"/>
        <v>0</v>
      </c>
      <c r="K396" s="97">
        <f t="shared" si="76"/>
        <v>0</v>
      </c>
      <c r="L396" s="94">
        <f t="shared" si="78"/>
        <v>0</v>
      </c>
    </row>
    <row r="397" spans="2:12" ht="12.75">
      <c r="B397" s="31" t="s">
        <v>85</v>
      </c>
      <c r="C397" s="287">
        <f t="shared" si="75"/>
        <v>0</v>
      </c>
      <c r="D397" s="142"/>
      <c r="E397" s="142"/>
      <c r="F397" s="144"/>
      <c r="G397" s="142"/>
      <c r="H397" s="142"/>
      <c r="I397" s="153"/>
      <c r="J397" s="92">
        <f t="shared" si="77"/>
        <v>0</v>
      </c>
      <c r="K397" s="93">
        <f t="shared" si="76"/>
        <v>0</v>
      </c>
      <c r="L397" s="94">
        <f t="shared" si="78"/>
        <v>0</v>
      </c>
    </row>
    <row r="398" spans="2:12" ht="12.75">
      <c r="B398" s="31" t="s">
        <v>86</v>
      </c>
      <c r="C398" s="288">
        <f t="shared" si="75"/>
        <v>0</v>
      </c>
      <c r="D398" s="142"/>
      <c r="E398" s="142"/>
      <c r="F398" s="144"/>
      <c r="G398" s="142"/>
      <c r="H398" s="142"/>
      <c r="I398" s="153"/>
      <c r="J398" s="92">
        <f t="shared" si="77"/>
        <v>0</v>
      </c>
      <c r="K398" s="97">
        <f t="shared" si="76"/>
        <v>0</v>
      </c>
      <c r="L398" s="94">
        <f t="shared" si="78"/>
        <v>0</v>
      </c>
    </row>
    <row r="399" spans="2:12" ht="12.75">
      <c r="B399" s="31" t="s">
        <v>87</v>
      </c>
      <c r="C399" s="287">
        <f t="shared" si="75"/>
        <v>0</v>
      </c>
      <c r="D399" s="142"/>
      <c r="E399" s="142"/>
      <c r="F399" s="144"/>
      <c r="G399" s="142"/>
      <c r="H399" s="142"/>
      <c r="I399" s="153"/>
      <c r="J399" s="92">
        <f t="shared" si="77"/>
        <v>0</v>
      </c>
      <c r="K399" s="97">
        <f t="shared" si="76"/>
        <v>0</v>
      </c>
      <c r="L399" s="94">
        <f t="shared" si="78"/>
        <v>0</v>
      </c>
    </row>
    <row r="400" spans="2:12" ht="12.75">
      <c r="B400" s="31" t="s">
        <v>88</v>
      </c>
      <c r="C400" s="287">
        <f t="shared" si="75"/>
        <v>0</v>
      </c>
      <c r="D400" s="142"/>
      <c r="E400" s="142"/>
      <c r="F400" s="144"/>
      <c r="G400" s="142"/>
      <c r="H400" s="142"/>
      <c r="I400" s="153"/>
      <c r="J400" s="92">
        <f>IF(G400&gt;0,(D400*(F400/G400)),0)</f>
        <v>0</v>
      </c>
      <c r="K400" s="93">
        <f t="shared" si="76"/>
        <v>0</v>
      </c>
      <c r="L400" s="94">
        <f>IF(K400&gt;0,((J400/K400)*I400),0)</f>
        <v>0</v>
      </c>
    </row>
    <row r="401" spans="2:12" ht="12.75">
      <c r="B401" s="31" t="s">
        <v>89</v>
      </c>
      <c r="C401" s="288">
        <f t="shared" si="75"/>
        <v>0</v>
      </c>
      <c r="D401" s="142"/>
      <c r="E401" s="142"/>
      <c r="F401" s="144"/>
      <c r="G401" s="142"/>
      <c r="H401" s="142"/>
      <c r="I401" s="153"/>
      <c r="J401" s="92">
        <f aca="true" t="shared" si="79" ref="J401:J412">IF(G401&gt;0,(D401*(F401/G401)),0)</f>
        <v>0</v>
      </c>
      <c r="K401" s="97">
        <f t="shared" si="76"/>
        <v>0</v>
      </c>
      <c r="L401" s="94">
        <f aca="true" t="shared" si="80" ref="L401:L412">IF(K401&gt;0,((J401/K401)*I401),0)</f>
        <v>0</v>
      </c>
    </row>
    <row r="402" spans="2:12" ht="12.75">
      <c r="B402" s="31" t="s">
        <v>90</v>
      </c>
      <c r="C402" s="287">
        <f t="shared" si="75"/>
        <v>0</v>
      </c>
      <c r="D402" s="142"/>
      <c r="E402" s="142"/>
      <c r="F402" s="144"/>
      <c r="G402" s="142"/>
      <c r="H402" s="142"/>
      <c r="I402" s="153"/>
      <c r="J402" s="92">
        <f t="shared" si="79"/>
        <v>0</v>
      </c>
      <c r="K402" s="97">
        <f t="shared" si="76"/>
        <v>0</v>
      </c>
      <c r="L402" s="94">
        <f t="shared" si="80"/>
        <v>0</v>
      </c>
    </row>
    <row r="403" spans="2:12" ht="12.75">
      <c r="B403" s="31" t="s">
        <v>91</v>
      </c>
      <c r="C403" s="287">
        <f t="shared" si="75"/>
        <v>0</v>
      </c>
      <c r="D403" s="142"/>
      <c r="E403" s="142"/>
      <c r="F403" s="144"/>
      <c r="G403" s="142"/>
      <c r="H403" s="142"/>
      <c r="I403" s="153"/>
      <c r="J403" s="92">
        <f t="shared" si="79"/>
        <v>0</v>
      </c>
      <c r="K403" s="93">
        <f t="shared" si="76"/>
        <v>0</v>
      </c>
      <c r="L403" s="94">
        <f t="shared" si="80"/>
        <v>0</v>
      </c>
    </row>
    <row r="404" spans="2:12" ht="12.75">
      <c r="B404" s="31" t="s">
        <v>92</v>
      </c>
      <c r="C404" s="288">
        <f t="shared" si="75"/>
        <v>0</v>
      </c>
      <c r="D404" s="142"/>
      <c r="E404" s="142"/>
      <c r="F404" s="144"/>
      <c r="G404" s="142"/>
      <c r="H404" s="142"/>
      <c r="I404" s="153"/>
      <c r="J404" s="92">
        <f t="shared" si="79"/>
        <v>0</v>
      </c>
      <c r="K404" s="97">
        <f t="shared" si="76"/>
        <v>0</v>
      </c>
      <c r="L404" s="94">
        <f t="shared" si="80"/>
        <v>0</v>
      </c>
    </row>
    <row r="405" spans="2:12" ht="12.75">
      <c r="B405" s="31" t="s">
        <v>93</v>
      </c>
      <c r="C405" s="287">
        <f t="shared" si="75"/>
        <v>0</v>
      </c>
      <c r="D405" s="142"/>
      <c r="E405" s="142"/>
      <c r="F405" s="144"/>
      <c r="G405" s="142"/>
      <c r="H405" s="142"/>
      <c r="I405" s="153"/>
      <c r="J405" s="92">
        <f t="shared" si="79"/>
        <v>0</v>
      </c>
      <c r="K405" s="97">
        <f t="shared" si="76"/>
        <v>0</v>
      </c>
      <c r="L405" s="94">
        <f t="shared" si="80"/>
        <v>0</v>
      </c>
    </row>
    <row r="406" spans="2:12" ht="12.75">
      <c r="B406" s="31" t="s">
        <v>94</v>
      </c>
      <c r="C406" s="287">
        <f t="shared" si="75"/>
        <v>0</v>
      </c>
      <c r="D406" s="142"/>
      <c r="E406" s="142"/>
      <c r="F406" s="144"/>
      <c r="G406" s="142"/>
      <c r="H406" s="142"/>
      <c r="I406" s="153"/>
      <c r="J406" s="92">
        <f t="shared" si="79"/>
        <v>0</v>
      </c>
      <c r="K406" s="93">
        <f t="shared" si="76"/>
        <v>0</v>
      </c>
      <c r="L406" s="94">
        <f t="shared" si="80"/>
        <v>0</v>
      </c>
    </row>
    <row r="407" spans="2:12" ht="12.75">
      <c r="B407" s="31" t="s">
        <v>95</v>
      </c>
      <c r="C407" s="288">
        <f t="shared" si="75"/>
        <v>0</v>
      </c>
      <c r="D407" s="142"/>
      <c r="E407" s="142"/>
      <c r="F407" s="144"/>
      <c r="G407" s="142"/>
      <c r="H407" s="142"/>
      <c r="I407" s="153"/>
      <c r="J407" s="92">
        <f t="shared" si="79"/>
        <v>0</v>
      </c>
      <c r="K407" s="97">
        <f t="shared" si="76"/>
        <v>0</v>
      </c>
      <c r="L407" s="94">
        <f t="shared" si="80"/>
        <v>0</v>
      </c>
    </row>
    <row r="408" spans="2:12" ht="12.75">
      <c r="B408" s="31" t="s">
        <v>96</v>
      </c>
      <c r="C408" s="287">
        <f t="shared" si="75"/>
        <v>0</v>
      </c>
      <c r="D408" s="142"/>
      <c r="E408" s="142"/>
      <c r="F408" s="144"/>
      <c r="G408" s="142"/>
      <c r="H408" s="142"/>
      <c r="I408" s="153"/>
      <c r="J408" s="92">
        <f t="shared" si="79"/>
        <v>0</v>
      </c>
      <c r="K408" s="97">
        <f t="shared" si="76"/>
        <v>0</v>
      </c>
      <c r="L408" s="94">
        <f t="shared" si="80"/>
        <v>0</v>
      </c>
    </row>
    <row r="409" spans="2:12" ht="12.75">
      <c r="B409" s="31" t="s">
        <v>97</v>
      </c>
      <c r="C409" s="287">
        <f t="shared" si="75"/>
        <v>0</v>
      </c>
      <c r="D409" s="142"/>
      <c r="E409" s="142"/>
      <c r="F409" s="144"/>
      <c r="G409" s="142"/>
      <c r="H409" s="142"/>
      <c r="I409" s="153"/>
      <c r="J409" s="92">
        <f t="shared" si="79"/>
        <v>0</v>
      </c>
      <c r="K409" s="93">
        <f t="shared" si="76"/>
        <v>0</v>
      </c>
      <c r="L409" s="94">
        <f t="shared" si="80"/>
        <v>0</v>
      </c>
    </row>
    <row r="410" spans="2:12" ht="12.75">
      <c r="B410" s="31" t="s">
        <v>98</v>
      </c>
      <c r="C410" s="288">
        <f t="shared" si="75"/>
        <v>0</v>
      </c>
      <c r="D410" s="142"/>
      <c r="E410" s="142"/>
      <c r="F410" s="144"/>
      <c r="G410" s="142"/>
      <c r="H410" s="142"/>
      <c r="I410" s="153"/>
      <c r="J410" s="92">
        <f t="shared" si="79"/>
        <v>0</v>
      </c>
      <c r="K410" s="97">
        <f t="shared" si="76"/>
        <v>0</v>
      </c>
      <c r="L410" s="94">
        <f t="shared" si="80"/>
        <v>0</v>
      </c>
    </row>
    <row r="411" spans="2:12" ht="12.75">
      <c r="B411" s="31" t="s">
        <v>99</v>
      </c>
      <c r="C411" s="287">
        <f t="shared" si="75"/>
        <v>0</v>
      </c>
      <c r="D411" s="142"/>
      <c r="E411" s="142"/>
      <c r="F411" s="144"/>
      <c r="G411" s="142"/>
      <c r="H411" s="142"/>
      <c r="I411" s="153"/>
      <c r="J411" s="92">
        <f t="shared" si="79"/>
        <v>0</v>
      </c>
      <c r="K411" s="97">
        <f t="shared" si="76"/>
        <v>0</v>
      </c>
      <c r="L411" s="94">
        <f t="shared" si="80"/>
        <v>0</v>
      </c>
    </row>
    <row r="412" spans="2:12" ht="12.75">
      <c r="B412" s="31" t="s">
        <v>100</v>
      </c>
      <c r="C412" s="287">
        <f t="shared" si="75"/>
        <v>0</v>
      </c>
      <c r="D412" s="142"/>
      <c r="E412" s="142"/>
      <c r="F412" s="144"/>
      <c r="G412" s="142"/>
      <c r="H412" s="142"/>
      <c r="I412" s="153"/>
      <c r="J412" s="92">
        <f t="shared" si="79"/>
        <v>0</v>
      </c>
      <c r="K412" s="93">
        <f t="shared" si="76"/>
        <v>0</v>
      </c>
      <c r="L412" s="94">
        <f t="shared" si="80"/>
        <v>0</v>
      </c>
    </row>
    <row r="413" ht="12">
      <c r="C413" s="31"/>
    </row>
    <row r="414" spans="3:12" ht="12.75">
      <c r="C414" s="268" t="s">
        <v>1</v>
      </c>
      <c r="D414" s="269"/>
      <c r="E414" s="269"/>
      <c r="F414" s="269"/>
      <c r="G414" s="269"/>
      <c r="H414" s="269"/>
      <c r="I414" s="269"/>
      <c r="J414" s="269"/>
      <c r="K414" s="269"/>
      <c r="L414" s="270"/>
    </row>
    <row r="415" spans="2:12" ht="12.75">
      <c r="B415" s="31" t="s">
        <v>471</v>
      </c>
      <c r="C415" s="287">
        <f>C5</f>
        <v>0</v>
      </c>
      <c r="D415" s="142"/>
      <c r="E415" s="142"/>
      <c r="F415" s="144"/>
      <c r="G415" s="142"/>
      <c r="H415" s="142"/>
      <c r="I415" s="153"/>
      <c r="J415" s="92">
        <f>IF(G415&gt;0,(D415*(F415/G415)),0)</f>
        <v>0</v>
      </c>
      <c r="K415" s="93">
        <f>K5</f>
        <v>0</v>
      </c>
      <c r="L415" s="94">
        <f>IF(K415&gt;0,((J415/K415)*I415),0)</f>
        <v>0</v>
      </c>
    </row>
    <row r="416" spans="2:12" ht="12.75">
      <c r="B416" s="31" t="s">
        <v>472</v>
      </c>
      <c r="C416" s="288">
        <f>C6</f>
        <v>0</v>
      </c>
      <c r="D416" s="142"/>
      <c r="E416" s="142"/>
      <c r="F416" s="144"/>
      <c r="G416" s="142"/>
      <c r="H416" s="142"/>
      <c r="I416" s="153"/>
      <c r="J416" s="92">
        <f aca="true" t="shared" si="81" ref="J416:J428">IF(G416&gt;0,(D416*(F416/G416)),0)</f>
        <v>0</v>
      </c>
      <c r="K416" s="97">
        <f>K6</f>
        <v>0</v>
      </c>
      <c r="L416" s="94">
        <f aca="true" t="shared" si="82" ref="L416:L428">IF(K416&gt;0,((J416/K416)*I416),0)</f>
        <v>0</v>
      </c>
    </row>
    <row r="417" spans="2:12" ht="12.75">
      <c r="B417" s="31" t="s">
        <v>473</v>
      </c>
      <c r="C417" s="287">
        <f>C7</f>
        <v>0</v>
      </c>
      <c r="D417" s="142"/>
      <c r="E417" s="142"/>
      <c r="F417" s="144"/>
      <c r="G417" s="142"/>
      <c r="H417" s="142"/>
      <c r="I417" s="153"/>
      <c r="J417" s="92">
        <f t="shared" si="81"/>
        <v>0</v>
      </c>
      <c r="K417" s="97">
        <f>K7</f>
        <v>0</v>
      </c>
      <c r="L417" s="94">
        <f t="shared" si="82"/>
        <v>0</v>
      </c>
    </row>
    <row r="418" spans="2:12" ht="12.75">
      <c r="B418" s="31" t="s">
        <v>474</v>
      </c>
      <c r="C418" s="287">
        <f aca="true" t="shared" si="83" ref="C418:C481">C8</f>
        <v>0</v>
      </c>
      <c r="D418" s="142"/>
      <c r="E418" s="142"/>
      <c r="F418" s="144"/>
      <c r="G418" s="142"/>
      <c r="H418" s="142"/>
      <c r="I418" s="153"/>
      <c r="J418" s="92">
        <f t="shared" si="81"/>
        <v>0</v>
      </c>
      <c r="K418" s="93">
        <f aca="true" t="shared" si="84" ref="K418:K481">K8</f>
        <v>0</v>
      </c>
      <c r="L418" s="94">
        <f t="shared" si="82"/>
        <v>0</v>
      </c>
    </row>
    <row r="419" spans="2:12" ht="12.75">
      <c r="B419" s="31" t="s">
        <v>475</v>
      </c>
      <c r="C419" s="288">
        <f t="shared" si="83"/>
        <v>0</v>
      </c>
      <c r="D419" s="142"/>
      <c r="E419" s="142"/>
      <c r="F419" s="144"/>
      <c r="G419" s="142"/>
      <c r="H419" s="142"/>
      <c r="I419" s="153"/>
      <c r="J419" s="92">
        <f t="shared" si="81"/>
        <v>0</v>
      </c>
      <c r="K419" s="97">
        <f t="shared" si="84"/>
        <v>0</v>
      </c>
      <c r="L419" s="94">
        <f t="shared" si="82"/>
        <v>0</v>
      </c>
    </row>
    <row r="420" spans="2:12" ht="12.75">
      <c r="B420" s="31" t="s">
        <v>476</v>
      </c>
      <c r="C420" s="287">
        <f t="shared" si="83"/>
        <v>0</v>
      </c>
      <c r="D420" s="142"/>
      <c r="E420" s="142"/>
      <c r="F420" s="144"/>
      <c r="G420" s="142"/>
      <c r="H420" s="142"/>
      <c r="I420" s="153"/>
      <c r="J420" s="92">
        <f t="shared" si="81"/>
        <v>0</v>
      </c>
      <c r="K420" s="97">
        <f t="shared" si="84"/>
        <v>0</v>
      </c>
      <c r="L420" s="94">
        <f t="shared" si="82"/>
        <v>0</v>
      </c>
    </row>
    <row r="421" spans="2:12" ht="12.75">
      <c r="B421" s="31" t="s">
        <v>477</v>
      </c>
      <c r="C421" s="287">
        <f t="shared" si="83"/>
        <v>0</v>
      </c>
      <c r="D421" s="142"/>
      <c r="E421" s="142"/>
      <c r="F421" s="144"/>
      <c r="G421" s="142"/>
      <c r="H421" s="142"/>
      <c r="I421" s="153"/>
      <c r="J421" s="92">
        <f t="shared" si="81"/>
        <v>0</v>
      </c>
      <c r="K421" s="93">
        <f t="shared" si="84"/>
        <v>0</v>
      </c>
      <c r="L421" s="94">
        <f t="shared" si="82"/>
        <v>0</v>
      </c>
    </row>
    <row r="422" spans="2:12" ht="12.75">
      <c r="B422" s="31" t="s">
        <v>478</v>
      </c>
      <c r="C422" s="288">
        <f t="shared" si="83"/>
        <v>0</v>
      </c>
      <c r="D422" s="142"/>
      <c r="E422" s="142"/>
      <c r="F422" s="144"/>
      <c r="G422" s="142"/>
      <c r="H422" s="142"/>
      <c r="I422" s="153"/>
      <c r="J422" s="92">
        <f t="shared" si="81"/>
        <v>0</v>
      </c>
      <c r="K422" s="97">
        <f t="shared" si="84"/>
        <v>0</v>
      </c>
      <c r="L422" s="94">
        <f t="shared" si="82"/>
        <v>0</v>
      </c>
    </row>
    <row r="423" spans="2:12" ht="12.75">
      <c r="B423" s="31" t="s">
        <v>479</v>
      </c>
      <c r="C423" s="287">
        <f t="shared" si="83"/>
        <v>0</v>
      </c>
      <c r="D423" s="142"/>
      <c r="E423" s="142"/>
      <c r="F423" s="144"/>
      <c r="G423" s="142"/>
      <c r="H423" s="142"/>
      <c r="I423" s="153"/>
      <c r="J423" s="92">
        <f t="shared" si="81"/>
        <v>0</v>
      </c>
      <c r="K423" s="97">
        <f t="shared" si="84"/>
        <v>0</v>
      </c>
      <c r="L423" s="94">
        <f t="shared" si="82"/>
        <v>0</v>
      </c>
    </row>
    <row r="424" spans="2:12" ht="12.75">
      <c r="B424" s="31" t="s">
        <v>480</v>
      </c>
      <c r="C424" s="287">
        <f t="shared" si="83"/>
        <v>0</v>
      </c>
      <c r="D424" s="142"/>
      <c r="E424" s="142"/>
      <c r="F424" s="144"/>
      <c r="G424" s="142"/>
      <c r="H424" s="142"/>
      <c r="I424" s="153"/>
      <c r="J424" s="92">
        <f t="shared" si="81"/>
        <v>0</v>
      </c>
      <c r="K424" s="93">
        <f t="shared" si="84"/>
        <v>0</v>
      </c>
      <c r="L424" s="94">
        <f t="shared" si="82"/>
        <v>0</v>
      </c>
    </row>
    <row r="425" spans="2:12" ht="12.75">
      <c r="B425" s="31" t="s">
        <v>481</v>
      </c>
      <c r="C425" s="288">
        <f t="shared" si="83"/>
        <v>0</v>
      </c>
      <c r="D425" s="142"/>
      <c r="E425" s="142"/>
      <c r="F425" s="144"/>
      <c r="G425" s="142"/>
      <c r="H425" s="142"/>
      <c r="I425" s="153"/>
      <c r="J425" s="92">
        <f t="shared" si="81"/>
        <v>0</v>
      </c>
      <c r="K425" s="97">
        <f t="shared" si="84"/>
        <v>0</v>
      </c>
      <c r="L425" s="94">
        <f t="shared" si="82"/>
        <v>0</v>
      </c>
    </row>
    <row r="426" spans="2:12" ht="12.75">
      <c r="B426" s="31" t="s">
        <v>482</v>
      </c>
      <c r="C426" s="287">
        <f t="shared" si="83"/>
        <v>0</v>
      </c>
      <c r="D426" s="142"/>
      <c r="E426" s="142"/>
      <c r="F426" s="144"/>
      <c r="G426" s="142"/>
      <c r="H426" s="142"/>
      <c r="I426" s="153"/>
      <c r="J426" s="92">
        <f t="shared" si="81"/>
        <v>0</v>
      </c>
      <c r="K426" s="97">
        <f t="shared" si="84"/>
        <v>0</v>
      </c>
      <c r="L426" s="94">
        <f t="shared" si="82"/>
        <v>0</v>
      </c>
    </row>
    <row r="427" spans="2:12" ht="12.75">
      <c r="B427" s="31" t="s">
        <v>483</v>
      </c>
      <c r="C427" s="287">
        <f t="shared" si="83"/>
        <v>0</v>
      </c>
      <c r="D427" s="142"/>
      <c r="E427" s="142"/>
      <c r="F427" s="144"/>
      <c r="G427" s="142"/>
      <c r="H427" s="142"/>
      <c r="I427" s="153"/>
      <c r="J427" s="92">
        <f>IF(G427&gt;0,(D427*(F427/G427)),0)</f>
        <v>0</v>
      </c>
      <c r="K427" s="93">
        <f t="shared" si="84"/>
        <v>0</v>
      </c>
      <c r="L427" s="94">
        <f>IF(K427&gt;0,((J427/K427)*I427),0)</f>
        <v>0</v>
      </c>
    </row>
    <row r="428" spans="2:12" ht="12.75">
      <c r="B428" s="31" t="s">
        <v>484</v>
      </c>
      <c r="C428" s="288">
        <f t="shared" si="83"/>
        <v>0</v>
      </c>
      <c r="D428" s="142"/>
      <c r="E428" s="142"/>
      <c r="F428" s="144"/>
      <c r="G428" s="142"/>
      <c r="H428" s="142"/>
      <c r="I428" s="153"/>
      <c r="J428" s="92">
        <f aca="true" t="shared" si="85" ref="J428:J440">IF(G428&gt;0,(D428*(F428/G428)),0)</f>
        <v>0</v>
      </c>
      <c r="K428" s="97">
        <f t="shared" si="84"/>
        <v>0</v>
      </c>
      <c r="L428" s="94">
        <f aca="true" t="shared" si="86" ref="L428:L440">IF(K428&gt;0,((J428/K428)*I428),0)</f>
        <v>0</v>
      </c>
    </row>
    <row r="429" spans="2:12" ht="12.75">
      <c r="B429" s="31" t="s">
        <v>485</v>
      </c>
      <c r="C429" s="287">
        <f t="shared" si="83"/>
        <v>0</v>
      </c>
      <c r="D429" s="142"/>
      <c r="E429" s="142"/>
      <c r="F429" s="144"/>
      <c r="G429" s="142"/>
      <c r="H429" s="142"/>
      <c r="I429" s="153"/>
      <c r="J429" s="92">
        <f t="shared" si="85"/>
        <v>0</v>
      </c>
      <c r="K429" s="97">
        <f t="shared" si="84"/>
        <v>0</v>
      </c>
      <c r="L429" s="94">
        <f t="shared" si="86"/>
        <v>0</v>
      </c>
    </row>
    <row r="430" spans="2:12" ht="12.75">
      <c r="B430" s="31" t="s">
        <v>486</v>
      </c>
      <c r="C430" s="287">
        <f t="shared" si="83"/>
        <v>0</v>
      </c>
      <c r="D430" s="142"/>
      <c r="E430" s="142"/>
      <c r="F430" s="144"/>
      <c r="G430" s="142"/>
      <c r="H430" s="142"/>
      <c r="I430" s="153"/>
      <c r="J430" s="92">
        <f t="shared" si="85"/>
        <v>0</v>
      </c>
      <c r="K430" s="93">
        <f t="shared" si="84"/>
        <v>0</v>
      </c>
      <c r="L430" s="94">
        <f t="shared" si="86"/>
        <v>0</v>
      </c>
    </row>
    <row r="431" spans="2:12" ht="12.75">
      <c r="B431" s="31" t="s">
        <v>487</v>
      </c>
      <c r="C431" s="288">
        <f t="shared" si="83"/>
        <v>0</v>
      </c>
      <c r="D431" s="142"/>
      <c r="E431" s="142"/>
      <c r="F431" s="144"/>
      <c r="G431" s="142"/>
      <c r="H431" s="142"/>
      <c r="I431" s="153"/>
      <c r="J431" s="92">
        <f t="shared" si="85"/>
        <v>0</v>
      </c>
      <c r="K431" s="97">
        <f t="shared" si="84"/>
        <v>0</v>
      </c>
      <c r="L431" s="94">
        <f t="shared" si="86"/>
        <v>0</v>
      </c>
    </row>
    <row r="432" spans="2:12" ht="12.75">
      <c r="B432" s="31" t="s">
        <v>488</v>
      </c>
      <c r="C432" s="287">
        <f t="shared" si="83"/>
        <v>0</v>
      </c>
      <c r="D432" s="142"/>
      <c r="E432" s="142"/>
      <c r="F432" s="144"/>
      <c r="G432" s="142"/>
      <c r="H432" s="142"/>
      <c r="I432" s="153"/>
      <c r="J432" s="92">
        <f t="shared" si="85"/>
        <v>0</v>
      </c>
      <c r="K432" s="97">
        <f t="shared" si="84"/>
        <v>0</v>
      </c>
      <c r="L432" s="94">
        <f t="shared" si="86"/>
        <v>0</v>
      </c>
    </row>
    <row r="433" spans="2:12" ht="12.75">
      <c r="B433" s="31" t="s">
        <v>489</v>
      </c>
      <c r="C433" s="287">
        <f t="shared" si="83"/>
        <v>0</v>
      </c>
      <c r="D433" s="142"/>
      <c r="E433" s="142"/>
      <c r="F433" s="144"/>
      <c r="G433" s="142"/>
      <c r="H433" s="142"/>
      <c r="I433" s="153"/>
      <c r="J433" s="92">
        <f t="shared" si="85"/>
        <v>0</v>
      </c>
      <c r="K433" s="93">
        <f t="shared" si="84"/>
        <v>0</v>
      </c>
      <c r="L433" s="94">
        <f t="shared" si="86"/>
        <v>0</v>
      </c>
    </row>
    <row r="434" spans="2:12" ht="12.75">
      <c r="B434" s="31" t="s">
        <v>490</v>
      </c>
      <c r="C434" s="288">
        <f t="shared" si="83"/>
        <v>0</v>
      </c>
      <c r="D434" s="142"/>
      <c r="E434" s="142"/>
      <c r="F434" s="144"/>
      <c r="G434" s="142"/>
      <c r="H434" s="142"/>
      <c r="I434" s="153"/>
      <c r="J434" s="92">
        <f t="shared" si="85"/>
        <v>0</v>
      </c>
      <c r="K434" s="97">
        <f t="shared" si="84"/>
        <v>0</v>
      </c>
      <c r="L434" s="94">
        <f t="shared" si="86"/>
        <v>0</v>
      </c>
    </row>
    <row r="435" spans="2:12" ht="12.75">
      <c r="B435" s="31" t="s">
        <v>491</v>
      </c>
      <c r="C435" s="287">
        <f t="shared" si="83"/>
        <v>0</v>
      </c>
      <c r="D435" s="142"/>
      <c r="E435" s="142"/>
      <c r="F435" s="144"/>
      <c r="G435" s="142"/>
      <c r="H435" s="142"/>
      <c r="I435" s="153"/>
      <c r="J435" s="92">
        <f t="shared" si="85"/>
        <v>0</v>
      </c>
      <c r="K435" s="97">
        <f t="shared" si="84"/>
        <v>0</v>
      </c>
      <c r="L435" s="94">
        <f t="shared" si="86"/>
        <v>0</v>
      </c>
    </row>
    <row r="436" spans="2:12" ht="12.75">
      <c r="B436" s="31" t="s">
        <v>492</v>
      </c>
      <c r="C436" s="287">
        <f t="shared" si="83"/>
        <v>0</v>
      </c>
      <c r="D436" s="142"/>
      <c r="E436" s="142"/>
      <c r="F436" s="144"/>
      <c r="G436" s="142"/>
      <c r="H436" s="142"/>
      <c r="I436" s="153"/>
      <c r="J436" s="92">
        <f t="shared" si="85"/>
        <v>0</v>
      </c>
      <c r="K436" s="93">
        <f t="shared" si="84"/>
        <v>0</v>
      </c>
      <c r="L436" s="94">
        <f t="shared" si="86"/>
        <v>0</v>
      </c>
    </row>
    <row r="437" spans="2:12" ht="12.75">
      <c r="B437" s="31" t="s">
        <v>493</v>
      </c>
      <c r="C437" s="288">
        <f t="shared" si="83"/>
        <v>0</v>
      </c>
      <c r="D437" s="142"/>
      <c r="E437" s="142"/>
      <c r="F437" s="144"/>
      <c r="G437" s="142"/>
      <c r="H437" s="142"/>
      <c r="I437" s="153"/>
      <c r="J437" s="92">
        <f t="shared" si="85"/>
        <v>0</v>
      </c>
      <c r="K437" s="97">
        <f t="shared" si="84"/>
        <v>0</v>
      </c>
      <c r="L437" s="94">
        <f t="shared" si="86"/>
        <v>0</v>
      </c>
    </row>
    <row r="438" spans="2:12" ht="12.75">
      <c r="B438" s="31" t="s">
        <v>494</v>
      </c>
      <c r="C438" s="287">
        <f t="shared" si="83"/>
        <v>0</v>
      </c>
      <c r="D438" s="142"/>
      <c r="E438" s="142"/>
      <c r="F438" s="144"/>
      <c r="G438" s="142"/>
      <c r="H438" s="142"/>
      <c r="I438" s="153"/>
      <c r="J438" s="92">
        <f t="shared" si="85"/>
        <v>0</v>
      </c>
      <c r="K438" s="97">
        <f t="shared" si="84"/>
        <v>0</v>
      </c>
      <c r="L438" s="94">
        <f t="shared" si="86"/>
        <v>0</v>
      </c>
    </row>
    <row r="439" spans="2:12" ht="12.75">
      <c r="B439" s="31" t="s">
        <v>495</v>
      </c>
      <c r="C439" s="287">
        <f t="shared" si="83"/>
        <v>0</v>
      </c>
      <c r="D439" s="142"/>
      <c r="E439" s="142"/>
      <c r="F439" s="144"/>
      <c r="G439" s="142"/>
      <c r="H439" s="142"/>
      <c r="I439" s="153"/>
      <c r="J439" s="92">
        <f t="shared" si="85"/>
        <v>0</v>
      </c>
      <c r="K439" s="93">
        <f t="shared" si="84"/>
        <v>0</v>
      </c>
      <c r="L439" s="94">
        <f t="shared" si="86"/>
        <v>0</v>
      </c>
    </row>
    <row r="440" spans="2:12" ht="12.75">
      <c r="B440" s="31" t="s">
        <v>26</v>
      </c>
      <c r="C440" s="288">
        <f t="shared" si="83"/>
        <v>0</v>
      </c>
      <c r="D440" s="142"/>
      <c r="E440" s="142"/>
      <c r="F440" s="144"/>
      <c r="G440" s="142"/>
      <c r="H440" s="142"/>
      <c r="I440" s="153"/>
      <c r="J440" s="92">
        <f>IF(G440&gt;0,(D440*(F440/G440)),0)</f>
        <v>0</v>
      </c>
      <c r="K440" s="97">
        <f t="shared" si="84"/>
        <v>0</v>
      </c>
      <c r="L440" s="94">
        <f>IF(K440&gt;0,((J440/K440)*I440),0)</f>
        <v>0</v>
      </c>
    </row>
    <row r="441" spans="2:12" ht="12.75">
      <c r="B441" s="31" t="s">
        <v>27</v>
      </c>
      <c r="C441" s="287">
        <f t="shared" si="83"/>
        <v>0</v>
      </c>
      <c r="D441" s="142"/>
      <c r="E441" s="142"/>
      <c r="F441" s="144"/>
      <c r="G441" s="142"/>
      <c r="H441" s="142"/>
      <c r="I441" s="153"/>
      <c r="J441" s="92">
        <f aca="true" t="shared" si="87" ref="J441:J453">IF(G441&gt;0,(D441*(F441/G441)),0)</f>
        <v>0</v>
      </c>
      <c r="K441" s="97">
        <f t="shared" si="84"/>
        <v>0</v>
      </c>
      <c r="L441" s="94">
        <f aca="true" t="shared" si="88" ref="L441:L453">IF(K441&gt;0,((J441/K441)*I441),0)</f>
        <v>0</v>
      </c>
    </row>
    <row r="442" spans="2:12" ht="12.75">
      <c r="B442" s="31" t="s">
        <v>28</v>
      </c>
      <c r="C442" s="287">
        <f t="shared" si="83"/>
        <v>0</v>
      </c>
      <c r="D442" s="142"/>
      <c r="E442" s="142"/>
      <c r="F442" s="144"/>
      <c r="G442" s="142"/>
      <c r="H442" s="142"/>
      <c r="I442" s="153"/>
      <c r="J442" s="92">
        <f t="shared" si="87"/>
        <v>0</v>
      </c>
      <c r="K442" s="93">
        <f t="shared" si="84"/>
        <v>0</v>
      </c>
      <c r="L442" s="94">
        <f t="shared" si="88"/>
        <v>0</v>
      </c>
    </row>
    <row r="443" spans="2:12" ht="12.75">
      <c r="B443" s="31" t="s">
        <v>29</v>
      </c>
      <c r="C443" s="288">
        <f t="shared" si="83"/>
        <v>0</v>
      </c>
      <c r="D443" s="142"/>
      <c r="E443" s="142"/>
      <c r="F443" s="144"/>
      <c r="G443" s="142"/>
      <c r="H443" s="142"/>
      <c r="I443" s="153"/>
      <c r="J443" s="92">
        <f t="shared" si="87"/>
        <v>0</v>
      </c>
      <c r="K443" s="97">
        <f t="shared" si="84"/>
        <v>0</v>
      </c>
      <c r="L443" s="94">
        <f t="shared" si="88"/>
        <v>0</v>
      </c>
    </row>
    <row r="444" spans="2:12" ht="12.75">
      <c r="B444" s="31" t="s">
        <v>30</v>
      </c>
      <c r="C444" s="287">
        <f t="shared" si="83"/>
        <v>0</v>
      </c>
      <c r="D444" s="142"/>
      <c r="E444" s="142"/>
      <c r="F444" s="144"/>
      <c r="G444" s="142"/>
      <c r="H444" s="142"/>
      <c r="I444" s="153"/>
      <c r="J444" s="92">
        <f t="shared" si="87"/>
        <v>0</v>
      </c>
      <c r="K444" s="97">
        <f t="shared" si="84"/>
        <v>0</v>
      </c>
      <c r="L444" s="94">
        <f t="shared" si="88"/>
        <v>0</v>
      </c>
    </row>
    <row r="445" spans="2:12" ht="12.75">
      <c r="B445" s="31" t="s">
        <v>31</v>
      </c>
      <c r="C445" s="287">
        <f t="shared" si="83"/>
        <v>0</v>
      </c>
      <c r="D445" s="142"/>
      <c r="E445" s="142"/>
      <c r="F445" s="144"/>
      <c r="G445" s="142"/>
      <c r="H445" s="142"/>
      <c r="I445" s="153"/>
      <c r="J445" s="92">
        <f t="shared" si="87"/>
        <v>0</v>
      </c>
      <c r="K445" s="93">
        <f t="shared" si="84"/>
        <v>0</v>
      </c>
      <c r="L445" s="94">
        <f t="shared" si="88"/>
        <v>0</v>
      </c>
    </row>
    <row r="446" spans="2:12" ht="12.75">
      <c r="B446" s="31" t="s">
        <v>32</v>
      </c>
      <c r="C446" s="288">
        <f t="shared" si="83"/>
        <v>0</v>
      </c>
      <c r="D446" s="142"/>
      <c r="E446" s="142"/>
      <c r="F446" s="144"/>
      <c r="G446" s="142"/>
      <c r="H446" s="142"/>
      <c r="I446" s="153"/>
      <c r="J446" s="92">
        <f t="shared" si="87"/>
        <v>0</v>
      </c>
      <c r="K446" s="97">
        <f t="shared" si="84"/>
        <v>0</v>
      </c>
      <c r="L446" s="94">
        <f t="shared" si="88"/>
        <v>0</v>
      </c>
    </row>
    <row r="447" spans="2:12" ht="12.75">
      <c r="B447" s="31" t="s">
        <v>33</v>
      </c>
      <c r="C447" s="287">
        <f t="shared" si="83"/>
        <v>0</v>
      </c>
      <c r="D447" s="142"/>
      <c r="E447" s="142"/>
      <c r="F447" s="144"/>
      <c r="G447" s="142"/>
      <c r="H447" s="142"/>
      <c r="I447" s="153"/>
      <c r="J447" s="92">
        <f t="shared" si="87"/>
        <v>0</v>
      </c>
      <c r="K447" s="97">
        <f t="shared" si="84"/>
        <v>0</v>
      </c>
      <c r="L447" s="94">
        <f t="shared" si="88"/>
        <v>0</v>
      </c>
    </row>
    <row r="448" spans="2:12" ht="12.75">
      <c r="B448" s="31" t="s">
        <v>34</v>
      </c>
      <c r="C448" s="287">
        <f t="shared" si="83"/>
        <v>0</v>
      </c>
      <c r="D448" s="142"/>
      <c r="E448" s="142"/>
      <c r="F448" s="144"/>
      <c r="G448" s="142"/>
      <c r="H448" s="142"/>
      <c r="I448" s="153"/>
      <c r="J448" s="92">
        <f t="shared" si="87"/>
        <v>0</v>
      </c>
      <c r="K448" s="93">
        <f t="shared" si="84"/>
        <v>0</v>
      </c>
      <c r="L448" s="94">
        <f t="shared" si="88"/>
        <v>0</v>
      </c>
    </row>
    <row r="449" spans="2:12" ht="12.75">
      <c r="B449" s="31" t="s">
        <v>35</v>
      </c>
      <c r="C449" s="288">
        <f t="shared" si="83"/>
        <v>0</v>
      </c>
      <c r="D449" s="142"/>
      <c r="E449" s="142"/>
      <c r="F449" s="144"/>
      <c r="G449" s="142"/>
      <c r="H449" s="142"/>
      <c r="I449" s="153"/>
      <c r="J449" s="92">
        <f t="shared" si="87"/>
        <v>0</v>
      </c>
      <c r="K449" s="97">
        <f t="shared" si="84"/>
        <v>0</v>
      </c>
      <c r="L449" s="94">
        <f t="shared" si="88"/>
        <v>0</v>
      </c>
    </row>
    <row r="450" spans="2:12" ht="12.75">
      <c r="B450" s="31" t="s">
        <v>36</v>
      </c>
      <c r="C450" s="287">
        <f t="shared" si="83"/>
        <v>0</v>
      </c>
      <c r="D450" s="142"/>
      <c r="E450" s="142"/>
      <c r="F450" s="144"/>
      <c r="G450" s="142"/>
      <c r="H450" s="142"/>
      <c r="I450" s="153"/>
      <c r="J450" s="92">
        <f t="shared" si="87"/>
        <v>0</v>
      </c>
      <c r="K450" s="97">
        <f t="shared" si="84"/>
        <v>0</v>
      </c>
      <c r="L450" s="94">
        <f t="shared" si="88"/>
        <v>0</v>
      </c>
    </row>
    <row r="451" spans="2:12" ht="12.75">
      <c r="B451" s="31" t="s">
        <v>37</v>
      </c>
      <c r="C451" s="287">
        <f t="shared" si="83"/>
        <v>0</v>
      </c>
      <c r="D451" s="142"/>
      <c r="E451" s="142"/>
      <c r="F451" s="144"/>
      <c r="G451" s="142"/>
      <c r="H451" s="142"/>
      <c r="I451" s="153"/>
      <c r="J451" s="92">
        <f t="shared" si="87"/>
        <v>0</v>
      </c>
      <c r="K451" s="93">
        <f t="shared" si="84"/>
        <v>0</v>
      </c>
      <c r="L451" s="94">
        <f t="shared" si="88"/>
        <v>0</v>
      </c>
    </row>
    <row r="452" spans="2:12" ht="12.75">
      <c r="B452" s="31" t="s">
        <v>38</v>
      </c>
      <c r="C452" s="288">
        <f t="shared" si="83"/>
        <v>0</v>
      </c>
      <c r="D452" s="142"/>
      <c r="E452" s="142"/>
      <c r="F452" s="144"/>
      <c r="G452" s="142"/>
      <c r="H452" s="142"/>
      <c r="I452" s="153"/>
      <c r="J452" s="92">
        <f>IF(G452&gt;0,(D452*(F452/G452)),0)</f>
        <v>0</v>
      </c>
      <c r="K452" s="97">
        <f t="shared" si="84"/>
        <v>0</v>
      </c>
      <c r="L452" s="94">
        <f>IF(K452&gt;0,((J452/K452)*I452),0)</f>
        <v>0</v>
      </c>
    </row>
    <row r="453" spans="2:12" ht="12.75">
      <c r="B453" s="31" t="s">
        <v>39</v>
      </c>
      <c r="C453" s="287">
        <f t="shared" si="83"/>
        <v>0</v>
      </c>
      <c r="D453" s="142"/>
      <c r="E453" s="142"/>
      <c r="F453" s="144"/>
      <c r="G453" s="142"/>
      <c r="H453" s="142"/>
      <c r="I453" s="153"/>
      <c r="J453" s="92">
        <f aca="true" t="shared" si="89" ref="J453:J464">IF(G453&gt;0,(D453*(F453/G453)),0)</f>
        <v>0</v>
      </c>
      <c r="K453" s="97">
        <f t="shared" si="84"/>
        <v>0</v>
      </c>
      <c r="L453" s="94">
        <f aca="true" t="shared" si="90" ref="L453:L464">IF(K453&gt;0,((J453/K453)*I453),0)</f>
        <v>0</v>
      </c>
    </row>
    <row r="454" spans="2:12" ht="12.75">
      <c r="B454" s="31" t="s">
        <v>40</v>
      </c>
      <c r="C454" s="287">
        <f t="shared" si="83"/>
        <v>0</v>
      </c>
      <c r="D454" s="142"/>
      <c r="E454" s="142"/>
      <c r="F454" s="144"/>
      <c r="G454" s="142"/>
      <c r="H454" s="142"/>
      <c r="I454" s="153"/>
      <c r="J454" s="92">
        <f t="shared" si="89"/>
        <v>0</v>
      </c>
      <c r="K454" s="93">
        <f t="shared" si="84"/>
        <v>0</v>
      </c>
      <c r="L454" s="94">
        <f t="shared" si="90"/>
        <v>0</v>
      </c>
    </row>
    <row r="455" spans="2:12" ht="12.75">
      <c r="B455" s="31" t="s">
        <v>41</v>
      </c>
      <c r="C455" s="288">
        <f t="shared" si="83"/>
        <v>0</v>
      </c>
      <c r="D455" s="142"/>
      <c r="E455" s="142"/>
      <c r="F455" s="144"/>
      <c r="G455" s="142"/>
      <c r="H455" s="142"/>
      <c r="I455" s="153"/>
      <c r="J455" s="92">
        <f t="shared" si="89"/>
        <v>0</v>
      </c>
      <c r="K455" s="97">
        <f t="shared" si="84"/>
        <v>0</v>
      </c>
      <c r="L455" s="94">
        <f t="shared" si="90"/>
        <v>0</v>
      </c>
    </row>
    <row r="456" spans="2:12" ht="12.75">
      <c r="B456" s="31" t="s">
        <v>42</v>
      </c>
      <c r="C456" s="287">
        <f t="shared" si="83"/>
        <v>0</v>
      </c>
      <c r="D456" s="142"/>
      <c r="E456" s="142"/>
      <c r="F456" s="144"/>
      <c r="G456" s="142"/>
      <c r="H456" s="142"/>
      <c r="I456" s="153"/>
      <c r="J456" s="92">
        <f t="shared" si="89"/>
        <v>0</v>
      </c>
      <c r="K456" s="97">
        <f t="shared" si="84"/>
        <v>0</v>
      </c>
      <c r="L456" s="94">
        <f t="shared" si="90"/>
        <v>0</v>
      </c>
    </row>
    <row r="457" spans="2:12" ht="12.75">
      <c r="B457" s="31" t="s">
        <v>43</v>
      </c>
      <c r="C457" s="287">
        <f t="shared" si="83"/>
        <v>0</v>
      </c>
      <c r="D457" s="142"/>
      <c r="E457" s="142"/>
      <c r="F457" s="144"/>
      <c r="G457" s="142"/>
      <c r="H457" s="142"/>
      <c r="I457" s="153"/>
      <c r="J457" s="92">
        <f t="shared" si="89"/>
        <v>0</v>
      </c>
      <c r="K457" s="93">
        <f t="shared" si="84"/>
        <v>0</v>
      </c>
      <c r="L457" s="94">
        <f t="shared" si="90"/>
        <v>0</v>
      </c>
    </row>
    <row r="458" spans="2:12" ht="12.75">
      <c r="B458" s="31" t="s">
        <v>44</v>
      </c>
      <c r="C458" s="288">
        <f t="shared" si="83"/>
        <v>0</v>
      </c>
      <c r="D458" s="142"/>
      <c r="E458" s="142"/>
      <c r="F458" s="144"/>
      <c r="G458" s="142"/>
      <c r="H458" s="142"/>
      <c r="I458" s="153"/>
      <c r="J458" s="92">
        <f t="shared" si="89"/>
        <v>0</v>
      </c>
      <c r="K458" s="97">
        <f t="shared" si="84"/>
        <v>0</v>
      </c>
      <c r="L458" s="94">
        <f t="shared" si="90"/>
        <v>0</v>
      </c>
    </row>
    <row r="459" spans="2:12" ht="12.75">
      <c r="B459" s="31" t="s">
        <v>45</v>
      </c>
      <c r="C459" s="287">
        <f t="shared" si="83"/>
        <v>0</v>
      </c>
      <c r="D459" s="142"/>
      <c r="E459" s="142"/>
      <c r="F459" s="144"/>
      <c r="G459" s="142"/>
      <c r="H459" s="142"/>
      <c r="I459" s="153"/>
      <c r="J459" s="92">
        <f t="shared" si="89"/>
        <v>0</v>
      </c>
      <c r="K459" s="97">
        <f t="shared" si="84"/>
        <v>0</v>
      </c>
      <c r="L459" s="94">
        <f t="shared" si="90"/>
        <v>0</v>
      </c>
    </row>
    <row r="460" spans="2:12" ht="12.75">
      <c r="B460" s="31" t="s">
        <v>46</v>
      </c>
      <c r="C460" s="287">
        <f t="shared" si="83"/>
        <v>0</v>
      </c>
      <c r="D460" s="142"/>
      <c r="E460" s="142"/>
      <c r="F460" s="144"/>
      <c r="G460" s="142"/>
      <c r="H460" s="142"/>
      <c r="I460" s="153"/>
      <c r="J460" s="92">
        <f t="shared" si="89"/>
        <v>0</v>
      </c>
      <c r="K460" s="93">
        <f t="shared" si="84"/>
        <v>0</v>
      </c>
      <c r="L460" s="94">
        <f t="shared" si="90"/>
        <v>0</v>
      </c>
    </row>
    <row r="461" spans="2:12" ht="12.75">
      <c r="B461" s="31" t="s">
        <v>47</v>
      </c>
      <c r="C461" s="288">
        <f t="shared" si="83"/>
        <v>0</v>
      </c>
      <c r="D461" s="142"/>
      <c r="E461" s="142"/>
      <c r="F461" s="144"/>
      <c r="G461" s="142"/>
      <c r="H461" s="142"/>
      <c r="I461" s="153"/>
      <c r="J461" s="92">
        <f t="shared" si="89"/>
        <v>0</v>
      </c>
      <c r="K461" s="97">
        <f t="shared" si="84"/>
        <v>0</v>
      </c>
      <c r="L461" s="94">
        <f t="shared" si="90"/>
        <v>0</v>
      </c>
    </row>
    <row r="462" spans="2:12" ht="12.75">
      <c r="B462" s="31" t="s">
        <v>48</v>
      </c>
      <c r="C462" s="287">
        <f t="shared" si="83"/>
        <v>0</v>
      </c>
      <c r="D462" s="142"/>
      <c r="E462" s="142"/>
      <c r="F462" s="144"/>
      <c r="G462" s="142"/>
      <c r="H462" s="142"/>
      <c r="I462" s="153"/>
      <c r="J462" s="92">
        <f t="shared" si="89"/>
        <v>0</v>
      </c>
      <c r="K462" s="97">
        <f t="shared" si="84"/>
        <v>0</v>
      </c>
      <c r="L462" s="94">
        <f t="shared" si="90"/>
        <v>0</v>
      </c>
    </row>
    <row r="463" spans="2:12" ht="12.75">
      <c r="B463" s="31" t="s">
        <v>49</v>
      </c>
      <c r="C463" s="287">
        <f t="shared" si="83"/>
        <v>0</v>
      </c>
      <c r="D463" s="142"/>
      <c r="E463" s="142"/>
      <c r="F463" s="144"/>
      <c r="G463" s="142"/>
      <c r="H463" s="142"/>
      <c r="I463" s="153"/>
      <c r="J463" s="92">
        <f t="shared" si="89"/>
        <v>0</v>
      </c>
      <c r="K463" s="93">
        <f t="shared" si="84"/>
        <v>0</v>
      </c>
      <c r="L463" s="94">
        <f t="shared" si="90"/>
        <v>0</v>
      </c>
    </row>
    <row r="464" spans="2:12" ht="12.75">
      <c r="B464" s="31" t="s">
        <v>50</v>
      </c>
      <c r="C464" s="288">
        <f t="shared" si="83"/>
        <v>0</v>
      </c>
      <c r="D464" s="142"/>
      <c r="E464" s="142"/>
      <c r="F464" s="144"/>
      <c r="G464" s="142"/>
      <c r="H464" s="142"/>
      <c r="I464" s="153"/>
      <c r="J464" s="92">
        <f t="shared" si="89"/>
        <v>0</v>
      </c>
      <c r="K464" s="97">
        <f t="shared" si="84"/>
        <v>0</v>
      </c>
      <c r="L464" s="94">
        <f t="shared" si="90"/>
        <v>0</v>
      </c>
    </row>
    <row r="465" spans="2:12" ht="12.75">
      <c r="B465" s="31" t="s">
        <v>51</v>
      </c>
      <c r="C465" s="287">
        <f t="shared" si="83"/>
        <v>0</v>
      </c>
      <c r="D465" s="142"/>
      <c r="E465" s="142"/>
      <c r="F465" s="144"/>
      <c r="G465" s="142"/>
      <c r="H465" s="142"/>
      <c r="I465" s="153"/>
      <c r="J465" s="92">
        <f>IF(G465&gt;0,(D465*(F465/G465)),0)</f>
        <v>0</v>
      </c>
      <c r="K465" s="97">
        <f t="shared" si="84"/>
        <v>0</v>
      </c>
      <c r="L465" s="94">
        <f>IF(K465&gt;0,((J465/K465)*I465),0)</f>
        <v>0</v>
      </c>
    </row>
    <row r="466" spans="2:12" ht="12.75">
      <c r="B466" s="31" t="s">
        <v>52</v>
      </c>
      <c r="C466" s="287">
        <f t="shared" si="83"/>
        <v>0</v>
      </c>
      <c r="D466" s="142"/>
      <c r="E466" s="142"/>
      <c r="F466" s="144"/>
      <c r="G466" s="142"/>
      <c r="H466" s="142"/>
      <c r="I466" s="153"/>
      <c r="J466" s="92">
        <f aca="true" t="shared" si="91" ref="J466:J478">IF(G466&gt;0,(D466*(F466/G466)),0)</f>
        <v>0</v>
      </c>
      <c r="K466" s="93">
        <f t="shared" si="84"/>
        <v>0</v>
      </c>
      <c r="L466" s="94">
        <f aca="true" t="shared" si="92" ref="L466:L478">IF(K466&gt;0,((J466/K466)*I466),0)</f>
        <v>0</v>
      </c>
    </row>
    <row r="467" spans="2:12" ht="12.75">
      <c r="B467" s="31" t="s">
        <v>53</v>
      </c>
      <c r="C467" s="288">
        <f t="shared" si="83"/>
        <v>0</v>
      </c>
      <c r="D467" s="142"/>
      <c r="E467" s="142"/>
      <c r="F467" s="144"/>
      <c r="G467" s="142"/>
      <c r="H467" s="142"/>
      <c r="I467" s="153"/>
      <c r="J467" s="92">
        <f t="shared" si="91"/>
        <v>0</v>
      </c>
      <c r="K467" s="97">
        <f t="shared" si="84"/>
        <v>0</v>
      </c>
      <c r="L467" s="94">
        <f t="shared" si="92"/>
        <v>0</v>
      </c>
    </row>
    <row r="468" spans="2:12" ht="12.75">
      <c r="B468" s="31" t="s">
        <v>54</v>
      </c>
      <c r="C468" s="287">
        <f t="shared" si="83"/>
        <v>0</v>
      </c>
      <c r="D468" s="142"/>
      <c r="E468" s="142"/>
      <c r="F468" s="144"/>
      <c r="G468" s="142"/>
      <c r="H468" s="142"/>
      <c r="I468" s="153"/>
      <c r="J468" s="92">
        <f t="shared" si="91"/>
        <v>0</v>
      </c>
      <c r="K468" s="97">
        <f t="shared" si="84"/>
        <v>0</v>
      </c>
      <c r="L468" s="94">
        <f t="shared" si="92"/>
        <v>0</v>
      </c>
    </row>
    <row r="469" spans="2:12" ht="12.75">
      <c r="B469" s="31" t="s">
        <v>55</v>
      </c>
      <c r="C469" s="287">
        <f t="shared" si="83"/>
        <v>0</v>
      </c>
      <c r="D469" s="142"/>
      <c r="E469" s="142"/>
      <c r="F469" s="144"/>
      <c r="G469" s="142"/>
      <c r="H469" s="142"/>
      <c r="I469" s="153"/>
      <c r="J469" s="92">
        <f t="shared" si="91"/>
        <v>0</v>
      </c>
      <c r="K469" s="93">
        <f t="shared" si="84"/>
        <v>0</v>
      </c>
      <c r="L469" s="94">
        <f t="shared" si="92"/>
        <v>0</v>
      </c>
    </row>
    <row r="470" spans="2:12" ht="12.75">
      <c r="B470" s="31" t="s">
        <v>56</v>
      </c>
      <c r="C470" s="288">
        <f t="shared" si="83"/>
        <v>0</v>
      </c>
      <c r="D470" s="142"/>
      <c r="E470" s="142"/>
      <c r="F470" s="144"/>
      <c r="G470" s="142"/>
      <c r="H470" s="142"/>
      <c r="I470" s="153"/>
      <c r="J470" s="92">
        <f t="shared" si="91"/>
        <v>0</v>
      </c>
      <c r="K470" s="97">
        <f t="shared" si="84"/>
        <v>0</v>
      </c>
      <c r="L470" s="94">
        <f t="shared" si="92"/>
        <v>0</v>
      </c>
    </row>
    <row r="471" spans="2:12" ht="12.75">
      <c r="B471" s="31" t="s">
        <v>57</v>
      </c>
      <c r="C471" s="287">
        <f t="shared" si="83"/>
        <v>0</v>
      </c>
      <c r="D471" s="142"/>
      <c r="E471" s="142"/>
      <c r="F471" s="144"/>
      <c r="G471" s="142"/>
      <c r="H471" s="142"/>
      <c r="I471" s="153"/>
      <c r="J471" s="92">
        <f t="shared" si="91"/>
        <v>0</v>
      </c>
      <c r="K471" s="97">
        <f t="shared" si="84"/>
        <v>0</v>
      </c>
      <c r="L471" s="94">
        <f t="shared" si="92"/>
        <v>0</v>
      </c>
    </row>
    <row r="472" spans="2:12" ht="12.75">
      <c r="B472" s="31" t="s">
        <v>58</v>
      </c>
      <c r="C472" s="287">
        <f t="shared" si="83"/>
        <v>0</v>
      </c>
      <c r="D472" s="142"/>
      <c r="E472" s="142"/>
      <c r="F472" s="144"/>
      <c r="G472" s="142"/>
      <c r="H472" s="142"/>
      <c r="I472" s="153"/>
      <c r="J472" s="92">
        <f t="shared" si="91"/>
        <v>0</v>
      </c>
      <c r="K472" s="93">
        <f t="shared" si="84"/>
        <v>0</v>
      </c>
      <c r="L472" s="94">
        <f t="shared" si="92"/>
        <v>0</v>
      </c>
    </row>
    <row r="473" spans="2:12" ht="12.75">
      <c r="B473" s="31" t="s">
        <v>59</v>
      </c>
      <c r="C473" s="288">
        <f t="shared" si="83"/>
        <v>0</v>
      </c>
      <c r="D473" s="142"/>
      <c r="E473" s="142"/>
      <c r="F473" s="144"/>
      <c r="G473" s="142"/>
      <c r="H473" s="142"/>
      <c r="I473" s="153"/>
      <c r="J473" s="92">
        <f t="shared" si="91"/>
        <v>0</v>
      </c>
      <c r="K473" s="97">
        <f t="shared" si="84"/>
        <v>0</v>
      </c>
      <c r="L473" s="94">
        <f t="shared" si="92"/>
        <v>0</v>
      </c>
    </row>
    <row r="474" spans="2:12" ht="12.75">
      <c r="B474" s="31" t="s">
        <v>60</v>
      </c>
      <c r="C474" s="287">
        <f t="shared" si="83"/>
        <v>0</v>
      </c>
      <c r="D474" s="142"/>
      <c r="E474" s="142"/>
      <c r="F474" s="144"/>
      <c r="G474" s="142"/>
      <c r="H474" s="142"/>
      <c r="I474" s="153"/>
      <c r="J474" s="92">
        <f t="shared" si="91"/>
        <v>0</v>
      </c>
      <c r="K474" s="97">
        <f t="shared" si="84"/>
        <v>0</v>
      </c>
      <c r="L474" s="94">
        <f t="shared" si="92"/>
        <v>0</v>
      </c>
    </row>
    <row r="475" spans="2:12" ht="12.75">
      <c r="B475" s="31" t="s">
        <v>61</v>
      </c>
      <c r="C475" s="287">
        <f t="shared" si="83"/>
        <v>0</v>
      </c>
      <c r="D475" s="142"/>
      <c r="E475" s="142"/>
      <c r="F475" s="144"/>
      <c r="G475" s="142"/>
      <c r="H475" s="142"/>
      <c r="I475" s="153"/>
      <c r="J475" s="92">
        <f t="shared" si="91"/>
        <v>0</v>
      </c>
      <c r="K475" s="93">
        <f t="shared" si="84"/>
        <v>0</v>
      </c>
      <c r="L475" s="94">
        <f t="shared" si="92"/>
        <v>0</v>
      </c>
    </row>
    <row r="476" spans="2:12" ht="12.75">
      <c r="B476" s="31" t="s">
        <v>62</v>
      </c>
      <c r="C476" s="288">
        <f t="shared" si="83"/>
        <v>0</v>
      </c>
      <c r="D476" s="142"/>
      <c r="E476" s="142"/>
      <c r="F476" s="144"/>
      <c r="G476" s="142"/>
      <c r="H476" s="142"/>
      <c r="I476" s="153"/>
      <c r="J476" s="92">
        <f t="shared" si="91"/>
        <v>0</v>
      </c>
      <c r="K476" s="97">
        <f t="shared" si="84"/>
        <v>0</v>
      </c>
      <c r="L476" s="94">
        <f t="shared" si="92"/>
        <v>0</v>
      </c>
    </row>
    <row r="477" spans="2:12" ht="12.75">
      <c r="B477" s="31" t="s">
        <v>63</v>
      </c>
      <c r="C477" s="287">
        <f t="shared" si="83"/>
        <v>0</v>
      </c>
      <c r="D477" s="142"/>
      <c r="E477" s="142"/>
      <c r="F477" s="144"/>
      <c r="G477" s="142"/>
      <c r="H477" s="142"/>
      <c r="I477" s="153"/>
      <c r="J477" s="92">
        <f>IF(G477&gt;0,(D477*(F477/G477)),0)</f>
        <v>0</v>
      </c>
      <c r="K477" s="97">
        <f t="shared" si="84"/>
        <v>0</v>
      </c>
      <c r="L477" s="94">
        <f>IF(K477&gt;0,((J477/K477)*I477),0)</f>
        <v>0</v>
      </c>
    </row>
    <row r="478" spans="2:12" ht="12.75">
      <c r="B478" s="31" t="s">
        <v>64</v>
      </c>
      <c r="C478" s="287">
        <f t="shared" si="83"/>
        <v>0</v>
      </c>
      <c r="D478" s="142"/>
      <c r="E478" s="142"/>
      <c r="F478" s="144"/>
      <c r="G478" s="142"/>
      <c r="H478" s="142"/>
      <c r="I478" s="153"/>
      <c r="J478" s="92">
        <f aca="true" t="shared" si="93" ref="J478:J489">IF(G478&gt;0,(D478*(F478/G478)),0)</f>
        <v>0</v>
      </c>
      <c r="K478" s="93">
        <f t="shared" si="84"/>
        <v>0</v>
      </c>
      <c r="L478" s="94">
        <f aca="true" t="shared" si="94" ref="L478:L489">IF(K478&gt;0,((J478/K478)*I478),0)</f>
        <v>0</v>
      </c>
    </row>
    <row r="479" spans="2:12" ht="12.75">
      <c r="B479" s="31" t="s">
        <v>65</v>
      </c>
      <c r="C479" s="288">
        <f t="shared" si="83"/>
        <v>0</v>
      </c>
      <c r="D479" s="142"/>
      <c r="E479" s="142"/>
      <c r="F479" s="144"/>
      <c r="G479" s="142"/>
      <c r="H479" s="142"/>
      <c r="I479" s="153"/>
      <c r="J479" s="92">
        <f t="shared" si="93"/>
        <v>0</v>
      </c>
      <c r="K479" s="97">
        <f t="shared" si="84"/>
        <v>0</v>
      </c>
      <c r="L479" s="94">
        <f t="shared" si="94"/>
        <v>0</v>
      </c>
    </row>
    <row r="480" spans="2:12" ht="12.75">
      <c r="B480" s="31" t="s">
        <v>66</v>
      </c>
      <c r="C480" s="287">
        <f t="shared" si="83"/>
        <v>0</v>
      </c>
      <c r="D480" s="142"/>
      <c r="E480" s="142"/>
      <c r="F480" s="144"/>
      <c r="G480" s="142"/>
      <c r="H480" s="142"/>
      <c r="I480" s="153"/>
      <c r="J480" s="92">
        <f t="shared" si="93"/>
        <v>0</v>
      </c>
      <c r="K480" s="97">
        <f t="shared" si="84"/>
        <v>0</v>
      </c>
      <c r="L480" s="94">
        <f t="shared" si="94"/>
        <v>0</v>
      </c>
    </row>
    <row r="481" spans="2:12" ht="12.75">
      <c r="B481" s="31" t="s">
        <v>67</v>
      </c>
      <c r="C481" s="287">
        <f t="shared" si="83"/>
        <v>0</v>
      </c>
      <c r="D481" s="142"/>
      <c r="E481" s="142"/>
      <c r="F481" s="144"/>
      <c r="G481" s="142"/>
      <c r="H481" s="142"/>
      <c r="I481" s="153"/>
      <c r="J481" s="92">
        <f t="shared" si="93"/>
        <v>0</v>
      </c>
      <c r="K481" s="93">
        <f t="shared" si="84"/>
        <v>0</v>
      </c>
      <c r="L481" s="94">
        <f t="shared" si="94"/>
        <v>0</v>
      </c>
    </row>
    <row r="482" spans="2:12" ht="12.75">
      <c r="B482" s="31" t="s">
        <v>68</v>
      </c>
      <c r="C482" s="288">
        <f aca="true" t="shared" si="95" ref="C482:C514">C72</f>
        <v>0</v>
      </c>
      <c r="D482" s="142"/>
      <c r="E482" s="142"/>
      <c r="F482" s="144"/>
      <c r="G482" s="142"/>
      <c r="H482" s="142"/>
      <c r="I482" s="153"/>
      <c r="J482" s="92">
        <f t="shared" si="93"/>
        <v>0</v>
      </c>
      <c r="K482" s="97">
        <f aca="true" t="shared" si="96" ref="K482:K514">K72</f>
        <v>0</v>
      </c>
      <c r="L482" s="94">
        <f t="shared" si="94"/>
        <v>0</v>
      </c>
    </row>
    <row r="483" spans="2:12" ht="12.75">
      <c r="B483" s="31" t="s">
        <v>69</v>
      </c>
      <c r="C483" s="287">
        <f t="shared" si="95"/>
        <v>0</v>
      </c>
      <c r="D483" s="142"/>
      <c r="E483" s="142"/>
      <c r="F483" s="144"/>
      <c r="G483" s="142"/>
      <c r="H483" s="142"/>
      <c r="I483" s="153"/>
      <c r="J483" s="92">
        <f t="shared" si="93"/>
        <v>0</v>
      </c>
      <c r="K483" s="97">
        <f t="shared" si="96"/>
        <v>0</v>
      </c>
      <c r="L483" s="94">
        <f t="shared" si="94"/>
        <v>0</v>
      </c>
    </row>
    <row r="484" spans="2:12" ht="12.75">
      <c r="B484" s="31" t="s">
        <v>70</v>
      </c>
      <c r="C484" s="287">
        <f t="shared" si="95"/>
        <v>0</v>
      </c>
      <c r="D484" s="142"/>
      <c r="E484" s="142"/>
      <c r="F484" s="144"/>
      <c r="G484" s="142"/>
      <c r="H484" s="142"/>
      <c r="I484" s="153"/>
      <c r="J484" s="92">
        <f t="shared" si="93"/>
        <v>0</v>
      </c>
      <c r="K484" s="93">
        <f t="shared" si="96"/>
        <v>0</v>
      </c>
      <c r="L484" s="94">
        <f t="shared" si="94"/>
        <v>0</v>
      </c>
    </row>
    <row r="485" spans="2:12" ht="12.75">
      <c r="B485" s="31" t="s">
        <v>71</v>
      </c>
      <c r="C485" s="288">
        <f t="shared" si="95"/>
        <v>0</v>
      </c>
      <c r="D485" s="142"/>
      <c r="E485" s="142"/>
      <c r="F485" s="144"/>
      <c r="G485" s="142"/>
      <c r="H485" s="142"/>
      <c r="I485" s="153"/>
      <c r="J485" s="92">
        <f t="shared" si="93"/>
        <v>0</v>
      </c>
      <c r="K485" s="97">
        <f t="shared" si="96"/>
        <v>0</v>
      </c>
      <c r="L485" s="94">
        <f t="shared" si="94"/>
        <v>0</v>
      </c>
    </row>
    <row r="486" spans="2:12" ht="12.75">
      <c r="B486" s="31" t="s">
        <v>72</v>
      </c>
      <c r="C486" s="287">
        <f t="shared" si="95"/>
        <v>0</v>
      </c>
      <c r="D486" s="142"/>
      <c r="E486" s="142"/>
      <c r="F486" s="144"/>
      <c r="G486" s="142"/>
      <c r="H486" s="142"/>
      <c r="I486" s="153"/>
      <c r="J486" s="92">
        <f t="shared" si="93"/>
        <v>0</v>
      </c>
      <c r="K486" s="97">
        <f t="shared" si="96"/>
        <v>0</v>
      </c>
      <c r="L486" s="94">
        <f t="shared" si="94"/>
        <v>0</v>
      </c>
    </row>
    <row r="487" spans="2:12" ht="12.75">
      <c r="B487" s="31" t="s">
        <v>73</v>
      </c>
      <c r="C487" s="287">
        <f t="shared" si="95"/>
        <v>0</v>
      </c>
      <c r="D487" s="142"/>
      <c r="E487" s="142"/>
      <c r="F487" s="144"/>
      <c r="G487" s="142"/>
      <c r="H487" s="142"/>
      <c r="I487" s="153"/>
      <c r="J487" s="92">
        <f t="shared" si="93"/>
        <v>0</v>
      </c>
      <c r="K487" s="93">
        <f t="shared" si="96"/>
        <v>0</v>
      </c>
      <c r="L487" s="94">
        <f t="shared" si="94"/>
        <v>0</v>
      </c>
    </row>
    <row r="488" spans="2:12" ht="12.75">
      <c r="B488" s="31" t="s">
        <v>74</v>
      </c>
      <c r="C488" s="288">
        <f t="shared" si="95"/>
        <v>0</v>
      </c>
      <c r="D488" s="142"/>
      <c r="E488" s="142"/>
      <c r="F488" s="144"/>
      <c r="G488" s="142"/>
      <c r="H488" s="142"/>
      <c r="I488" s="153"/>
      <c r="J488" s="92">
        <f t="shared" si="93"/>
        <v>0</v>
      </c>
      <c r="K488" s="97">
        <f t="shared" si="96"/>
        <v>0</v>
      </c>
      <c r="L488" s="94">
        <f t="shared" si="94"/>
        <v>0</v>
      </c>
    </row>
    <row r="489" spans="2:12" ht="12.75">
      <c r="B489" s="31" t="s">
        <v>75</v>
      </c>
      <c r="C489" s="287">
        <f t="shared" si="95"/>
        <v>0</v>
      </c>
      <c r="D489" s="142"/>
      <c r="E489" s="142"/>
      <c r="F489" s="144"/>
      <c r="G489" s="142"/>
      <c r="H489" s="142"/>
      <c r="I489" s="153"/>
      <c r="J489" s="92">
        <f t="shared" si="93"/>
        <v>0</v>
      </c>
      <c r="K489" s="97">
        <f t="shared" si="96"/>
        <v>0</v>
      </c>
      <c r="L489" s="94">
        <f t="shared" si="94"/>
        <v>0</v>
      </c>
    </row>
    <row r="490" spans="2:12" ht="12.75">
      <c r="B490" s="31" t="s">
        <v>76</v>
      </c>
      <c r="C490" s="287">
        <f t="shared" si="95"/>
        <v>0</v>
      </c>
      <c r="D490" s="142"/>
      <c r="E490" s="142"/>
      <c r="F490" s="144"/>
      <c r="G490" s="142"/>
      <c r="H490" s="142"/>
      <c r="I490" s="153"/>
      <c r="J490" s="92">
        <f>IF(G490&gt;0,(D490*(F490/G490)),0)</f>
        <v>0</v>
      </c>
      <c r="K490" s="93">
        <f t="shared" si="96"/>
        <v>0</v>
      </c>
      <c r="L490" s="94">
        <f>IF(K490&gt;0,((J490/K490)*I490),0)</f>
        <v>0</v>
      </c>
    </row>
    <row r="491" spans="2:12" ht="12.75">
      <c r="B491" s="31" t="s">
        <v>77</v>
      </c>
      <c r="C491" s="288">
        <f t="shared" si="95"/>
        <v>0</v>
      </c>
      <c r="D491" s="142"/>
      <c r="E491" s="142"/>
      <c r="F491" s="144"/>
      <c r="G491" s="142"/>
      <c r="H491" s="142"/>
      <c r="I491" s="153"/>
      <c r="J491" s="92">
        <f aca="true" t="shared" si="97" ref="J491:J503">IF(G491&gt;0,(D491*(F491/G491)),0)</f>
        <v>0</v>
      </c>
      <c r="K491" s="97">
        <f t="shared" si="96"/>
        <v>0</v>
      </c>
      <c r="L491" s="94">
        <f aca="true" t="shared" si="98" ref="L491:L503">IF(K491&gt;0,((J491/K491)*I491),0)</f>
        <v>0</v>
      </c>
    </row>
    <row r="492" spans="2:12" ht="12.75">
      <c r="B492" s="31" t="s">
        <v>78</v>
      </c>
      <c r="C492" s="287">
        <f t="shared" si="95"/>
        <v>0</v>
      </c>
      <c r="D492" s="142"/>
      <c r="E492" s="142"/>
      <c r="F492" s="144"/>
      <c r="G492" s="142"/>
      <c r="H492" s="142"/>
      <c r="I492" s="153"/>
      <c r="J492" s="92">
        <f t="shared" si="97"/>
        <v>0</v>
      </c>
      <c r="K492" s="97">
        <f t="shared" si="96"/>
        <v>0</v>
      </c>
      <c r="L492" s="94">
        <f t="shared" si="98"/>
        <v>0</v>
      </c>
    </row>
    <row r="493" spans="2:12" ht="12.75">
      <c r="B493" s="31" t="s">
        <v>79</v>
      </c>
      <c r="C493" s="287">
        <f t="shared" si="95"/>
        <v>0</v>
      </c>
      <c r="D493" s="142"/>
      <c r="E493" s="142"/>
      <c r="F493" s="144"/>
      <c r="G493" s="142"/>
      <c r="H493" s="142"/>
      <c r="I493" s="153"/>
      <c r="J493" s="92">
        <f t="shared" si="97"/>
        <v>0</v>
      </c>
      <c r="K493" s="93">
        <f t="shared" si="96"/>
        <v>0</v>
      </c>
      <c r="L493" s="94">
        <f t="shared" si="98"/>
        <v>0</v>
      </c>
    </row>
    <row r="494" spans="2:12" ht="12.75">
      <c r="B494" s="31" t="s">
        <v>80</v>
      </c>
      <c r="C494" s="288">
        <f t="shared" si="95"/>
        <v>0</v>
      </c>
      <c r="D494" s="142"/>
      <c r="E494" s="142"/>
      <c r="F494" s="144"/>
      <c r="G494" s="142"/>
      <c r="H494" s="142"/>
      <c r="I494" s="153"/>
      <c r="J494" s="92">
        <f t="shared" si="97"/>
        <v>0</v>
      </c>
      <c r="K494" s="97">
        <f t="shared" si="96"/>
        <v>0</v>
      </c>
      <c r="L494" s="94">
        <f t="shared" si="98"/>
        <v>0</v>
      </c>
    </row>
    <row r="495" spans="2:12" ht="12.75">
      <c r="B495" s="31" t="s">
        <v>81</v>
      </c>
      <c r="C495" s="287">
        <f t="shared" si="95"/>
        <v>0</v>
      </c>
      <c r="D495" s="142"/>
      <c r="E495" s="142"/>
      <c r="F495" s="144"/>
      <c r="G495" s="142"/>
      <c r="H495" s="142"/>
      <c r="I495" s="153"/>
      <c r="J495" s="92">
        <f t="shared" si="97"/>
        <v>0</v>
      </c>
      <c r="K495" s="97">
        <f t="shared" si="96"/>
        <v>0</v>
      </c>
      <c r="L495" s="94">
        <f t="shared" si="98"/>
        <v>0</v>
      </c>
    </row>
    <row r="496" spans="2:12" ht="12.75">
      <c r="B496" s="31" t="s">
        <v>82</v>
      </c>
      <c r="C496" s="287">
        <f t="shared" si="95"/>
        <v>0</v>
      </c>
      <c r="D496" s="142"/>
      <c r="E496" s="142"/>
      <c r="F496" s="144"/>
      <c r="G496" s="142"/>
      <c r="H496" s="142"/>
      <c r="I496" s="153"/>
      <c r="J496" s="92">
        <f t="shared" si="97"/>
        <v>0</v>
      </c>
      <c r="K496" s="93">
        <f t="shared" si="96"/>
        <v>0</v>
      </c>
      <c r="L496" s="94">
        <f t="shared" si="98"/>
        <v>0</v>
      </c>
    </row>
    <row r="497" spans="2:12" ht="12.75">
      <c r="B497" s="31" t="s">
        <v>83</v>
      </c>
      <c r="C497" s="288">
        <f t="shared" si="95"/>
        <v>0</v>
      </c>
      <c r="D497" s="142"/>
      <c r="E497" s="142"/>
      <c r="F497" s="144"/>
      <c r="G497" s="142"/>
      <c r="H497" s="142"/>
      <c r="I497" s="153"/>
      <c r="J497" s="92">
        <f t="shared" si="97"/>
        <v>0</v>
      </c>
      <c r="K497" s="97">
        <f t="shared" si="96"/>
        <v>0</v>
      </c>
      <c r="L497" s="94">
        <f t="shared" si="98"/>
        <v>0</v>
      </c>
    </row>
    <row r="498" spans="2:12" ht="12.75">
      <c r="B498" s="31" t="s">
        <v>84</v>
      </c>
      <c r="C498" s="287">
        <f t="shared" si="95"/>
        <v>0</v>
      </c>
      <c r="D498" s="142"/>
      <c r="E498" s="142"/>
      <c r="F498" s="144"/>
      <c r="G498" s="142"/>
      <c r="H498" s="142"/>
      <c r="I498" s="153"/>
      <c r="J498" s="92">
        <f t="shared" si="97"/>
        <v>0</v>
      </c>
      <c r="K498" s="97">
        <f t="shared" si="96"/>
        <v>0</v>
      </c>
      <c r="L498" s="94">
        <f t="shared" si="98"/>
        <v>0</v>
      </c>
    </row>
    <row r="499" spans="2:12" ht="12.75">
      <c r="B499" s="31" t="s">
        <v>85</v>
      </c>
      <c r="C499" s="287">
        <f t="shared" si="95"/>
        <v>0</v>
      </c>
      <c r="D499" s="142"/>
      <c r="E499" s="142"/>
      <c r="F499" s="144"/>
      <c r="G499" s="142"/>
      <c r="H499" s="142"/>
      <c r="I499" s="153"/>
      <c r="J499" s="92">
        <f t="shared" si="97"/>
        <v>0</v>
      </c>
      <c r="K499" s="93">
        <f t="shared" si="96"/>
        <v>0</v>
      </c>
      <c r="L499" s="94">
        <f t="shared" si="98"/>
        <v>0</v>
      </c>
    </row>
    <row r="500" spans="2:12" ht="12.75">
      <c r="B500" s="31" t="s">
        <v>86</v>
      </c>
      <c r="C500" s="288">
        <f t="shared" si="95"/>
        <v>0</v>
      </c>
      <c r="D500" s="142"/>
      <c r="E500" s="142"/>
      <c r="F500" s="144"/>
      <c r="G500" s="142"/>
      <c r="H500" s="142"/>
      <c r="I500" s="153"/>
      <c r="J500" s="92">
        <f t="shared" si="97"/>
        <v>0</v>
      </c>
      <c r="K500" s="97">
        <f t="shared" si="96"/>
        <v>0</v>
      </c>
      <c r="L500" s="94">
        <f t="shared" si="98"/>
        <v>0</v>
      </c>
    </row>
    <row r="501" spans="2:12" ht="12.75">
      <c r="B501" s="31" t="s">
        <v>87</v>
      </c>
      <c r="C501" s="287">
        <f t="shared" si="95"/>
        <v>0</v>
      </c>
      <c r="D501" s="142"/>
      <c r="E501" s="142"/>
      <c r="F501" s="144"/>
      <c r="G501" s="142"/>
      <c r="H501" s="142"/>
      <c r="I501" s="153"/>
      <c r="J501" s="92">
        <f t="shared" si="97"/>
        <v>0</v>
      </c>
      <c r="K501" s="97">
        <f t="shared" si="96"/>
        <v>0</v>
      </c>
      <c r="L501" s="94">
        <f t="shared" si="98"/>
        <v>0</v>
      </c>
    </row>
    <row r="502" spans="2:12" ht="12.75">
      <c r="B502" s="31" t="s">
        <v>88</v>
      </c>
      <c r="C502" s="287">
        <f t="shared" si="95"/>
        <v>0</v>
      </c>
      <c r="D502" s="142"/>
      <c r="E502" s="142"/>
      <c r="F502" s="144"/>
      <c r="G502" s="142"/>
      <c r="H502" s="142"/>
      <c r="I502" s="153"/>
      <c r="J502" s="92">
        <f>IF(G502&gt;0,(D502*(F502/G502)),0)</f>
        <v>0</v>
      </c>
      <c r="K502" s="93">
        <f t="shared" si="96"/>
        <v>0</v>
      </c>
      <c r="L502" s="94">
        <f>IF(K502&gt;0,((J502/K502)*I502),0)</f>
        <v>0</v>
      </c>
    </row>
    <row r="503" spans="2:12" ht="12.75">
      <c r="B503" s="31" t="s">
        <v>89</v>
      </c>
      <c r="C503" s="288">
        <f t="shared" si="95"/>
        <v>0</v>
      </c>
      <c r="D503" s="142"/>
      <c r="E503" s="142"/>
      <c r="F503" s="144"/>
      <c r="G503" s="142"/>
      <c r="H503" s="142"/>
      <c r="I503" s="153"/>
      <c r="J503" s="92">
        <f aca="true" t="shared" si="99" ref="J503:J514">IF(G503&gt;0,(D503*(F503/G503)),0)</f>
        <v>0</v>
      </c>
      <c r="K503" s="97">
        <f t="shared" si="96"/>
        <v>0</v>
      </c>
      <c r="L503" s="94">
        <f aca="true" t="shared" si="100" ref="L503:L514">IF(K503&gt;0,((J503/K503)*I503),0)</f>
        <v>0</v>
      </c>
    </row>
    <row r="504" spans="2:12" ht="12.75">
      <c r="B504" s="31" t="s">
        <v>90</v>
      </c>
      <c r="C504" s="287">
        <f t="shared" si="95"/>
        <v>0</v>
      </c>
      <c r="D504" s="142"/>
      <c r="E504" s="142"/>
      <c r="F504" s="144"/>
      <c r="G504" s="142"/>
      <c r="H504" s="142"/>
      <c r="I504" s="153"/>
      <c r="J504" s="92">
        <f t="shared" si="99"/>
        <v>0</v>
      </c>
      <c r="K504" s="97">
        <f t="shared" si="96"/>
        <v>0</v>
      </c>
      <c r="L504" s="94">
        <f t="shared" si="100"/>
        <v>0</v>
      </c>
    </row>
    <row r="505" spans="2:12" ht="12.75">
      <c r="B505" s="31" t="s">
        <v>91</v>
      </c>
      <c r="C505" s="287">
        <f t="shared" si="95"/>
        <v>0</v>
      </c>
      <c r="D505" s="142"/>
      <c r="E505" s="142"/>
      <c r="F505" s="144"/>
      <c r="G505" s="142"/>
      <c r="H505" s="142"/>
      <c r="I505" s="153"/>
      <c r="J505" s="92">
        <f t="shared" si="99"/>
        <v>0</v>
      </c>
      <c r="K505" s="93">
        <f t="shared" si="96"/>
        <v>0</v>
      </c>
      <c r="L505" s="94">
        <f t="shared" si="100"/>
        <v>0</v>
      </c>
    </row>
    <row r="506" spans="2:12" ht="12.75">
      <c r="B506" s="31" t="s">
        <v>92</v>
      </c>
      <c r="C506" s="288">
        <f t="shared" si="95"/>
        <v>0</v>
      </c>
      <c r="D506" s="142"/>
      <c r="E506" s="142"/>
      <c r="F506" s="144"/>
      <c r="G506" s="142"/>
      <c r="H506" s="142"/>
      <c r="I506" s="153"/>
      <c r="J506" s="92">
        <f t="shared" si="99"/>
        <v>0</v>
      </c>
      <c r="K506" s="97">
        <f t="shared" si="96"/>
        <v>0</v>
      </c>
      <c r="L506" s="94">
        <f t="shared" si="100"/>
        <v>0</v>
      </c>
    </row>
    <row r="507" spans="2:12" ht="12.75">
      <c r="B507" s="31" t="s">
        <v>93</v>
      </c>
      <c r="C507" s="287">
        <f t="shared" si="95"/>
        <v>0</v>
      </c>
      <c r="D507" s="142"/>
      <c r="E507" s="142"/>
      <c r="F507" s="144"/>
      <c r="G507" s="142"/>
      <c r="H507" s="142"/>
      <c r="I507" s="153"/>
      <c r="J507" s="92">
        <f t="shared" si="99"/>
        <v>0</v>
      </c>
      <c r="K507" s="97">
        <f t="shared" si="96"/>
        <v>0</v>
      </c>
      <c r="L507" s="94">
        <f t="shared" si="100"/>
        <v>0</v>
      </c>
    </row>
    <row r="508" spans="2:12" ht="12.75">
      <c r="B508" s="31" t="s">
        <v>94</v>
      </c>
      <c r="C508" s="287">
        <f t="shared" si="95"/>
        <v>0</v>
      </c>
      <c r="D508" s="142"/>
      <c r="E508" s="142"/>
      <c r="F508" s="144"/>
      <c r="G508" s="142"/>
      <c r="H508" s="142"/>
      <c r="I508" s="153"/>
      <c r="J508" s="92">
        <f t="shared" si="99"/>
        <v>0</v>
      </c>
      <c r="K508" s="93">
        <f t="shared" si="96"/>
        <v>0</v>
      </c>
      <c r="L508" s="94">
        <f t="shared" si="100"/>
        <v>0</v>
      </c>
    </row>
    <row r="509" spans="2:12" ht="12.75">
      <c r="B509" s="31" t="s">
        <v>95</v>
      </c>
      <c r="C509" s="288">
        <f t="shared" si="95"/>
        <v>0</v>
      </c>
      <c r="D509" s="142"/>
      <c r="E509" s="142"/>
      <c r="F509" s="144"/>
      <c r="G509" s="142"/>
      <c r="H509" s="142"/>
      <c r="I509" s="153"/>
      <c r="J509" s="92">
        <f t="shared" si="99"/>
        <v>0</v>
      </c>
      <c r="K509" s="97">
        <f t="shared" si="96"/>
        <v>0</v>
      </c>
      <c r="L509" s="94">
        <f t="shared" si="100"/>
        <v>0</v>
      </c>
    </row>
    <row r="510" spans="2:12" ht="12.75">
      <c r="B510" s="31" t="s">
        <v>96</v>
      </c>
      <c r="C510" s="287">
        <f t="shared" si="95"/>
        <v>0</v>
      </c>
      <c r="D510" s="142"/>
      <c r="E510" s="142"/>
      <c r="F510" s="144"/>
      <c r="G510" s="142"/>
      <c r="H510" s="142"/>
      <c r="I510" s="153"/>
      <c r="J510" s="92">
        <f t="shared" si="99"/>
        <v>0</v>
      </c>
      <c r="K510" s="97">
        <f t="shared" si="96"/>
        <v>0</v>
      </c>
      <c r="L510" s="94">
        <f t="shared" si="100"/>
        <v>0</v>
      </c>
    </row>
    <row r="511" spans="2:12" ht="12.75">
      <c r="B511" s="31" t="s">
        <v>97</v>
      </c>
      <c r="C511" s="287">
        <f t="shared" si="95"/>
        <v>0</v>
      </c>
      <c r="D511" s="142"/>
      <c r="E511" s="142"/>
      <c r="F511" s="144"/>
      <c r="G511" s="142"/>
      <c r="H511" s="142"/>
      <c r="I511" s="153"/>
      <c r="J511" s="92">
        <f t="shared" si="99"/>
        <v>0</v>
      </c>
      <c r="K511" s="93">
        <f t="shared" si="96"/>
        <v>0</v>
      </c>
      <c r="L511" s="94">
        <f t="shared" si="100"/>
        <v>0</v>
      </c>
    </row>
    <row r="512" spans="2:12" ht="12.75">
      <c r="B512" s="31" t="s">
        <v>98</v>
      </c>
      <c r="C512" s="288">
        <f t="shared" si="95"/>
        <v>0</v>
      </c>
      <c r="D512" s="142"/>
      <c r="E512" s="142"/>
      <c r="F512" s="144"/>
      <c r="G512" s="142"/>
      <c r="H512" s="142"/>
      <c r="I512" s="153"/>
      <c r="J512" s="92">
        <f t="shared" si="99"/>
        <v>0</v>
      </c>
      <c r="K512" s="97">
        <f t="shared" si="96"/>
        <v>0</v>
      </c>
      <c r="L512" s="94">
        <f t="shared" si="100"/>
        <v>0</v>
      </c>
    </row>
    <row r="513" spans="2:12" ht="12.75">
      <c r="B513" s="31" t="s">
        <v>99</v>
      </c>
      <c r="C513" s="287">
        <f t="shared" si="95"/>
        <v>0</v>
      </c>
      <c r="D513" s="142"/>
      <c r="E513" s="142"/>
      <c r="F513" s="144"/>
      <c r="G513" s="142"/>
      <c r="H513" s="142"/>
      <c r="I513" s="153"/>
      <c r="J513" s="92">
        <f t="shared" si="99"/>
        <v>0</v>
      </c>
      <c r="K513" s="97">
        <f t="shared" si="96"/>
        <v>0</v>
      </c>
      <c r="L513" s="94">
        <f t="shared" si="100"/>
        <v>0</v>
      </c>
    </row>
    <row r="514" spans="2:12" ht="12.75">
      <c r="B514" s="31" t="s">
        <v>100</v>
      </c>
      <c r="C514" s="287">
        <f t="shared" si="95"/>
        <v>0</v>
      </c>
      <c r="D514" s="142"/>
      <c r="E514" s="142"/>
      <c r="F514" s="144"/>
      <c r="G514" s="142"/>
      <c r="H514" s="142"/>
      <c r="I514" s="153"/>
      <c r="J514" s="92">
        <f t="shared" si="99"/>
        <v>0</v>
      </c>
      <c r="K514" s="93">
        <f t="shared" si="96"/>
        <v>0</v>
      </c>
      <c r="L514" s="94">
        <f t="shared" si="100"/>
        <v>0</v>
      </c>
    </row>
    <row r="515" spans="3:9" ht="12">
      <c r="C515" s="31"/>
      <c r="I515" s="165"/>
    </row>
    <row r="516" spans="3:12" ht="12.75">
      <c r="C516" s="268" t="s">
        <v>1</v>
      </c>
      <c r="D516" s="269"/>
      <c r="E516" s="269"/>
      <c r="F516" s="269"/>
      <c r="G516" s="269"/>
      <c r="H516" s="269"/>
      <c r="I516" s="269"/>
      <c r="J516" s="269"/>
      <c r="K516" s="269"/>
      <c r="L516" s="270"/>
    </row>
    <row r="517" spans="2:12" ht="12.75">
      <c r="B517" s="31" t="s">
        <v>471</v>
      </c>
      <c r="C517" s="287">
        <f>C5</f>
        <v>0</v>
      </c>
      <c r="D517" s="142"/>
      <c r="E517" s="142"/>
      <c r="F517" s="144"/>
      <c r="G517" s="142"/>
      <c r="H517" s="142"/>
      <c r="I517" s="153"/>
      <c r="J517" s="92">
        <f>IF(G517&gt;0,(D517*(F517/G517)),0)</f>
        <v>0</v>
      </c>
      <c r="K517" s="93">
        <f>K5</f>
        <v>0</v>
      </c>
      <c r="L517" s="94">
        <f>IF(K517&gt;0,((J517/K517)*I517),0)</f>
        <v>0</v>
      </c>
    </row>
    <row r="518" spans="2:12" ht="12.75">
      <c r="B518" s="31" t="s">
        <v>472</v>
      </c>
      <c r="C518" s="288">
        <f>C6</f>
        <v>0</v>
      </c>
      <c r="D518" s="142"/>
      <c r="E518" s="142"/>
      <c r="F518" s="144"/>
      <c r="G518" s="142"/>
      <c r="H518" s="142"/>
      <c r="I518" s="153"/>
      <c r="J518" s="92">
        <f aca="true" t="shared" si="101" ref="J518:J530">IF(G518&gt;0,(D518*(F518/G518)),0)</f>
        <v>0</v>
      </c>
      <c r="K518" s="97">
        <f>K6</f>
        <v>0</v>
      </c>
      <c r="L518" s="94">
        <f aca="true" t="shared" si="102" ref="L518:L530">IF(K518&gt;0,((J518/K518)*I518),0)</f>
        <v>0</v>
      </c>
    </row>
    <row r="519" spans="2:12" ht="12.75">
      <c r="B519" s="31" t="s">
        <v>473</v>
      </c>
      <c r="C519" s="287">
        <f>C7</f>
        <v>0</v>
      </c>
      <c r="D519" s="142"/>
      <c r="E519" s="142"/>
      <c r="F519" s="144"/>
      <c r="G519" s="142"/>
      <c r="H519" s="142"/>
      <c r="I519" s="153"/>
      <c r="J519" s="92">
        <f t="shared" si="101"/>
        <v>0</v>
      </c>
      <c r="K519" s="97">
        <f>K7</f>
        <v>0</v>
      </c>
      <c r="L519" s="94">
        <f t="shared" si="102"/>
        <v>0</v>
      </c>
    </row>
    <row r="520" spans="2:12" ht="12.75">
      <c r="B520" s="31" t="s">
        <v>474</v>
      </c>
      <c r="C520" s="287">
        <f aca="true" t="shared" si="103" ref="C520:C583">C8</f>
        <v>0</v>
      </c>
      <c r="D520" s="142"/>
      <c r="E520" s="142"/>
      <c r="F520" s="144"/>
      <c r="G520" s="142"/>
      <c r="H520" s="142"/>
      <c r="I520" s="153"/>
      <c r="J520" s="92">
        <f t="shared" si="101"/>
        <v>0</v>
      </c>
      <c r="K520" s="93">
        <f aca="true" t="shared" si="104" ref="K520:K583">K8</f>
        <v>0</v>
      </c>
      <c r="L520" s="94">
        <f t="shared" si="102"/>
        <v>0</v>
      </c>
    </row>
    <row r="521" spans="2:12" ht="12.75">
      <c r="B521" s="31" t="s">
        <v>475</v>
      </c>
      <c r="C521" s="288">
        <f t="shared" si="103"/>
        <v>0</v>
      </c>
      <c r="D521" s="142"/>
      <c r="E521" s="142"/>
      <c r="F521" s="144"/>
      <c r="G521" s="142"/>
      <c r="H521" s="142"/>
      <c r="I521" s="153"/>
      <c r="J521" s="92">
        <f t="shared" si="101"/>
        <v>0</v>
      </c>
      <c r="K521" s="97">
        <f t="shared" si="104"/>
        <v>0</v>
      </c>
      <c r="L521" s="94">
        <f t="shared" si="102"/>
        <v>0</v>
      </c>
    </row>
    <row r="522" spans="2:12" ht="12.75">
      <c r="B522" s="31" t="s">
        <v>476</v>
      </c>
      <c r="C522" s="287">
        <f t="shared" si="103"/>
        <v>0</v>
      </c>
      <c r="D522" s="142"/>
      <c r="E522" s="142"/>
      <c r="F522" s="144"/>
      <c r="G522" s="142"/>
      <c r="H522" s="142"/>
      <c r="I522" s="153"/>
      <c r="J522" s="92">
        <f t="shared" si="101"/>
        <v>0</v>
      </c>
      <c r="K522" s="97">
        <f t="shared" si="104"/>
        <v>0</v>
      </c>
      <c r="L522" s="94">
        <f t="shared" si="102"/>
        <v>0</v>
      </c>
    </row>
    <row r="523" spans="2:12" ht="12.75">
      <c r="B523" s="31" t="s">
        <v>477</v>
      </c>
      <c r="C523" s="287">
        <f t="shared" si="103"/>
        <v>0</v>
      </c>
      <c r="D523" s="142"/>
      <c r="E523" s="142"/>
      <c r="F523" s="144"/>
      <c r="G523" s="142"/>
      <c r="H523" s="142"/>
      <c r="I523" s="153"/>
      <c r="J523" s="92">
        <f t="shared" si="101"/>
        <v>0</v>
      </c>
      <c r="K523" s="93">
        <f t="shared" si="104"/>
        <v>0</v>
      </c>
      <c r="L523" s="94">
        <f t="shared" si="102"/>
        <v>0</v>
      </c>
    </row>
    <row r="524" spans="2:12" ht="12.75">
      <c r="B524" s="31" t="s">
        <v>478</v>
      </c>
      <c r="C524" s="288">
        <f t="shared" si="103"/>
        <v>0</v>
      </c>
      <c r="D524" s="142"/>
      <c r="E524" s="142"/>
      <c r="F524" s="144"/>
      <c r="G524" s="142"/>
      <c r="H524" s="142"/>
      <c r="I524" s="153"/>
      <c r="J524" s="92">
        <f t="shared" si="101"/>
        <v>0</v>
      </c>
      <c r="K524" s="97">
        <f t="shared" si="104"/>
        <v>0</v>
      </c>
      <c r="L524" s="94">
        <f t="shared" si="102"/>
        <v>0</v>
      </c>
    </row>
    <row r="525" spans="2:12" ht="12.75">
      <c r="B525" s="31" t="s">
        <v>479</v>
      </c>
      <c r="C525" s="287">
        <f t="shared" si="103"/>
        <v>0</v>
      </c>
      <c r="D525" s="142"/>
      <c r="E525" s="142"/>
      <c r="F525" s="144"/>
      <c r="G525" s="142"/>
      <c r="H525" s="142"/>
      <c r="I525" s="153"/>
      <c r="J525" s="92">
        <f t="shared" si="101"/>
        <v>0</v>
      </c>
      <c r="K525" s="97">
        <f t="shared" si="104"/>
        <v>0</v>
      </c>
      <c r="L525" s="94">
        <f t="shared" si="102"/>
        <v>0</v>
      </c>
    </row>
    <row r="526" spans="2:12" ht="12.75">
      <c r="B526" s="31" t="s">
        <v>480</v>
      </c>
      <c r="C526" s="287">
        <f t="shared" si="103"/>
        <v>0</v>
      </c>
      <c r="D526" s="142"/>
      <c r="E526" s="142"/>
      <c r="F526" s="144"/>
      <c r="G526" s="142"/>
      <c r="H526" s="142"/>
      <c r="I526" s="153"/>
      <c r="J526" s="92">
        <f t="shared" si="101"/>
        <v>0</v>
      </c>
      <c r="K526" s="93">
        <f t="shared" si="104"/>
        <v>0</v>
      </c>
      <c r="L526" s="94">
        <f t="shared" si="102"/>
        <v>0</v>
      </c>
    </row>
    <row r="527" spans="2:12" ht="12.75">
      <c r="B527" s="31" t="s">
        <v>481</v>
      </c>
      <c r="C527" s="288">
        <f t="shared" si="103"/>
        <v>0</v>
      </c>
      <c r="D527" s="142"/>
      <c r="E527" s="142"/>
      <c r="F527" s="144"/>
      <c r="G527" s="142"/>
      <c r="H527" s="142"/>
      <c r="I527" s="153"/>
      <c r="J527" s="92">
        <f t="shared" si="101"/>
        <v>0</v>
      </c>
      <c r="K527" s="97">
        <f t="shared" si="104"/>
        <v>0</v>
      </c>
      <c r="L527" s="94">
        <f t="shared" si="102"/>
        <v>0</v>
      </c>
    </row>
    <row r="528" spans="2:12" ht="12.75">
      <c r="B528" s="31" t="s">
        <v>482</v>
      </c>
      <c r="C528" s="287">
        <f t="shared" si="103"/>
        <v>0</v>
      </c>
      <c r="D528" s="142"/>
      <c r="E528" s="142"/>
      <c r="F528" s="144"/>
      <c r="G528" s="142"/>
      <c r="H528" s="142"/>
      <c r="I528" s="153"/>
      <c r="J528" s="92">
        <f t="shared" si="101"/>
        <v>0</v>
      </c>
      <c r="K528" s="97">
        <f t="shared" si="104"/>
        <v>0</v>
      </c>
      <c r="L528" s="94">
        <f t="shared" si="102"/>
        <v>0</v>
      </c>
    </row>
    <row r="529" spans="2:12" ht="12.75">
      <c r="B529" s="31" t="s">
        <v>483</v>
      </c>
      <c r="C529" s="287">
        <f t="shared" si="103"/>
        <v>0</v>
      </c>
      <c r="D529" s="142"/>
      <c r="E529" s="142"/>
      <c r="F529" s="144"/>
      <c r="G529" s="142"/>
      <c r="H529" s="142"/>
      <c r="I529" s="153"/>
      <c r="J529" s="92">
        <f>IF(G529&gt;0,(D529*(F529/G529)),0)</f>
        <v>0</v>
      </c>
      <c r="K529" s="93">
        <f t="shared" si="104"/>
        <v>0</v>
      </c>
      <c r="L529" s="94">
        <f>IF(K529&gt;0,((J529/K529)*I529),0)</f>
        <v>0</v>
      </c>
    </row>
    <row r="530" spans="2:12" ht="12.75">
      <c r="B530" s="31" t="s">
        <v>484</v>
      </c>
      <c r="C530" s="288">
        <f t="shared" si="103"/>
        <v>0</v>
      </c>
      <c r="D530" s="142"/>
      <c r="E530" s="142"/>
      <c r="F530" s="144"/>
      <c r="G530" s="142"/>
      <c r="H530" s="142"/>
      <c r="I530" s="153"/>
      <c r="J530" s="92">
        <f aca="true" t="shared" si="105" ref="J530:J542">IF(G530&gt;0,(D530*(F530/G530)),0)</f>
        <v>0</v>
      </c>
      <c r="K530" s="97">
        <f t="shared" si="104"/>
        <v>0</v>
      </c>
      <c r="L530" s="94">
        <f aca="true" t="shared" si="106" ref="L530:L542">IF(K530&gt;0,((J530/K530)*I530),0)</f>
        <v>0</v>
      </c>
    </row>
    <row r="531" spans="2:12" ht="12.75">
      <c r="B531" s="31" t="s">
        <v>485</v>
      </c>
      <c r="C531" s="287">
        <f t="shared" si="103"/>
        <v>0</v>
      </c>
      <c r="D531" s="142"/>
      <c r="E531" s="142"/>
      <c r="F531" s="144"/>
      <c r="G531" s="142"/>
      <c r="H531" s="142"/>
      <c r="I531" s="153"/>
      <c r="J531" s="92">
        <f t="shared" si="105"/>
        <v>0</v>
      </c>
      <c r="K531" s="97">
        <f t="shared" si="104"/>
        <v>0</v>
      </c>
      <c r="L531" s="94">
        <f t="shared" si="106"/>
        <v>0</v>
      </c>
    </row>
    <row r="532" spans="2:12" ht="12.75">
      <c r="B532" s="31" t="s">
        <v>486</v>
      </c>
      <c r="C532" s="287">
        <f t="shared" si="103"/>
        <v>0</v>
      </c>
      <c r="D532" s="142"/>
      <c r="E532" s="142"/>
      <c r="F532" s="144"/>
      <c r="G532" s="142"/>
      <c r="H532" s="142"/>
      <c r="I532" s="153"/>
      <c r="J532" s="92">
        <f t="shared" si="105"/>
        <v>0</v>
      </c>
      <c r="K532" s="93">
        <f t="shared" si="104"/>
        <v>0</v>
      </c>
      <c r="L532" s="94">
        <f t="shared" si="106"/>
        <v>0</v>
      </c>
    </row>
    <row r="533" spans="2:12" ht="12.75">
      <c r="B533" s="31" t="s">
        <v>487</v>
      </c>
      <c r="C533" s="288">
        <f t="shared" si="103"/>
        <v>0</v>
      </c>
      <c r="D533" s="142"/>
      <c r="E533" s="142"/>
      <c r="F533" s="144"/>
      <c r="G533" s="142"/>
      <c r="H533" s="142"/>
      <c r="I533" s="153"/>
      <c r="J533" s="92">
        <f t="shared" si="105"/>
        <v>0</v>
      </c>
      <c r="K533" s="97">
        <f t="shared" si="104"/>
        <v>0</v>
      </c>
      <c r="L533" s="94">
        <f t="shared" si="106"/>
        <v>0</v>
      </c>
    </row>
    <row r="534" spans="2:12" ht="12.75">
      <c r="B534" s="31" t="s">
        <v>488</v>
      </c>
      <c r="C534" s="287">
        <f t="shared" si="103"/>
        <v>0</v>
      </c>
      <c r="D534" s="142"/>
      <c r="E534" s="142"/>
      <c r="F534" s="144"/>
      <c r="G534" s="142"/>
      <c r="H534" s="142"/>
      <c r="I534" s="153"/>
      <c r="J534" s="92">
        <f t="shared" si="105"/>
        <v>0</v>
      </c>
      <c r="K534" s="97">
        <f t="shared" si="104"/>
        <v>0</v>
      </c>
      <c r="L534" s="94">
        <f t="shared" si="106"/>
        <v>0</v>
      </c>
    </row>
    <row r="535" spans="2:12" ht="12.75">
      <c r="B535" s="31" t="s">
        <v>489</v>
      </c>
      <c r="C535" s="287">
        <f t="shared" si="103"/>
        <v>0</v>
      </c>
      <c r="D535" s="142"/>
      <c r="E535" s="142"/>
      <c r="F535" s="144"/>
      <c r="G535" s="142"/>
      <c r="H535" s="142"/>
      <c r="I535" s="153"/>
      <c r="J535" s="92">
        <f t="shared" si="105"/>
        <v>0</v>
      </c>
      <c r="K535" s="93">
        <f t="shared" si="104"/>
        <v>0</v>
      </c>
      <c r="L535" s="94">
        <f t="shared" si="106"/>
        <v>0</v>
      </c>
    </row>
    <row r="536" spans="2:12" ht="12.75">
      <c r="B536" s="31" t="s">
        <v>490</v>
      </c>
      <c r="C536" s="288">
        <f t="shared" si="103"/>
        <v>0</v>
      </c>
      <c r="D536" s="142"/>
      <c r="E536" s="142"/>
      <c r="F536" s="144"/>
      <c r="G536" s="142"/>
      <c r="H536" s="142"/>
      <c r="I536" s="153"/>
      <c r="J536" s="92">
        <f t="shared" si="105"/>
        <v>0</v>
      </c>
      <c r="K536" s="97">
        <f t="shared" si="104"/>
        <v>0</v>
      </c>
      <c r="L536" s="94">
        <f t="shared" si="106"/>
        <v>0</v>
      </c>
    </row>
    <row r="537" spans="2:12" ht="12.75">
      <c r="B537" s="31" t="s">
        <v>491</v>
      </c>
      <c r="C537" s="287">
        <f t="shared" si="103"/>
        <v>0</v>
      </c>
      <c r="D537" s="142"/>
      <c r="E537" s="142"/>
      <c r="F537" s="144"/>
      <c r="G537" s="142"/>
      <c r="H537" s="142"/>
      <c r="I537" s="153"/>
      <c r="J537" s="92">
        <f t="shared" si="105"/>
        <v>0</v>
      </c>
      <c r="K537" s="97">
        <f t="shared" si="104"/>
        <v>0</v>
      </c>
      <c r="L537" s="94">
        <f t="shared" si="106"/>
        <v>0</v>
      </c>
    </row>
    <row r="538" spans="2:12" ht="12.75">
      <c r="B538" s="31" t="s">
        <v>492</v>
      </c>
      <c r="C538" s="287">
        <f t="shared" si="103"/>
        <v>0</v>
      </c>
      <c r="D538" s="142"/>
      <c r="E538" s="142"/>
      <c r="F538" s="144"/>
      <c r="G538" s="142"/>
      <c r="H538" s="142"/>
      <c r="I538" s="153"/>
      <c r="J538" s="92">
        <f t="shared" si="105"/>
        <v>0</v>
      </c>
      <c r="K538" s="93">
        <f t="shared" si="104"/>
        <v>0</v>
      </c>
      <c r="L538" s="94">
        <f t="shared" si="106"/>
        <v>0</v>
      </c>
    </row>
    <row r="539" spans="2:12" ht="12.75">
      <c r="B539" s="31" t="s">
        <v>493</v>
      </c>
      <c r="C539" s="288">
        <f t="shared" si="103"/>
        <v>0</v>
      </c>
      <c r="D539" s="142"/>
      <c r="E539" s="142"/>
      <c r="F539" s="144"/>
      <c r="G539" s="142"/>
      <c r="H539" s="142"/>
      <c r="I539" s="153"/>
      <c r="J539" s="92">
        <f t="shared" si="105"/>
        <v>0</v>
      </c>
      <c r="K539" s="97">
        <f t="shared" si="104"/>
        <v>0</v>
      </c>
      <c r="L539" s="94">
        <f t="shared" si="106"/>
        <v>0</v>
      </c>
    </row>
    <row r="540" spans="2:12" ht="12.75">
      <c r="B540" s="31" t="s">
        <v>494</v>
      </c>
      <c r="C540" s="287">
        <f t="shared" si="103"/>
        <v>0</v>
      </c>
      <c r="D540" s="142"/>
      <c r="E540" s="142"/>
      <c r="F540" s="144"/>
      <c r="G540" s="142"/>
      <c r="H540" s="142"/>
      <c r="I540" s="153"/>
      <c r="J540" s="92">
        <f t="shared" si="105"/>
        <v>0</v>
      </c>
      <c r="K540" s="97">
        <f t="shared" si="104"/>
        <v>0</v>
      </c>
      <c r="L540" s="94">
        <f t="shared" si="106"/>
        <v>0</v>
      </c>
    </row>
    <row r="541" spans="2:12" ht="12.75">
      <c r="B541" s="31" t="s">
        <v>495</v>
      </c>
      <c r="C541" s="287">
        <f t="shared" si="103"/>
        <v>0</v>
      </c>
      <c r="D541" s="142"/>
      <c r="E541" s="142"/>
      <c r="F541" s="144"/>
      <c r="G541" s="142"/>
      <c r="H541" s="142"/>
      <c r="I541" s="153"/>
      <c r="J541" s="92">
        <f t="shared" si="105"/>
        <v>0</v>
      </c>
      <c r="K541" s="93">
        <f t="shared" si="104"/>
        <v>0</v>
      </c>
      <c r="L541" s="94">
        <f t="shared" si="106"/>
        <v>0</v>
      </c>
    </row>
    <row r="542" spans="2:12" ht="12.75">
      <c r="B542" s="31" t="s">
        <v>26</v>
      </c>
      <c r="C542" s="288">
        <f t="shared" si="103"/>
        <v>0</v>
      </c>
      <c r="D542" s="142"/>
      <c r="E542" s="142"/>
      <c r="F542" s="144"/>
      <c r="G542" s="142"/>
      <c r="H542" s="142"/>
      <c r="I542" s="153"/>
      <c r="J542" s="92">
        <f>IF(G542&gt;0,(D542*(F542/G542)),0)</f>
        <v>0</v>
      </c>
      <c r="K542" s="97">
        <f t="shared" si="104"/>
        <v>0</v>
      </c>
      <c r="L542" s="94">
        <f>IF(K542&gt;0,((J542/K542)*I542),0)</f>
        <v>0</v>
      </c>
    </row>
    <row r="543" spans="2:12" ht="12.75">
      <c r="B543" s="31" t="s">
        <v>27</v>
      </c>
      <c r="C543" s="287">
        <f t="shared" si="103"/>
        <v>0</v>
      </c>
      <c r="D543" s="142"/>
      <c r="E543" s="142"/>
      <c r="F543" s="144"/>
      <c r="G543" s="142"/>
      <c r="H543" s="142"/>
      <c r="I543" s="153"/>
      <c r="J543" s="92">
        <f aca="true" t="shared" si="107" ref="J543:J555">IF(G543&gt;0,(D543*(F543/G543)),0)</f>
        <v>0</v>
      </c>
      <c r="K543" s="97">
        <f t="shared" si="104"/>
        <v>0</v>
      </c>
      <c r="L543" s="94">
        <f aca="true" t="shared" si="108" ref="L543:L555">IF(K543&gt;0,((J543/K543)*I543),0)</f>
        <v>0</v>
      </c>
    </row>
    <row r="544" spans="2:12" ht="12.75">
      <c r="B544" s="31" t="s">
        <v>28</v>
      </c>
      <c r="C544" s="287">
        <f t="shared" si="103"/>
        <v>0</v>
      </c>
      <c r="D544" s="142"/>
      <c r="E544" s="142"/>
      <c r="F544" s="144"/>
      <c r="G544" s="142"/>
      <c r="H544" s="142"/>
      <c r="I544" s="153"/>
      <c r="J544" s="92">
        <f t="shared" si="107"/>
        <v>0</v>
      </c>
      <c r="K544" s="93">
        <f t="shared" si="104"/>
        <v>0</v>
      </c>
      <c r="L544" s="94">
        <f t="shared" si="108"/>
        <v>0</v>
      </c>
    </row>
    <row r="545" spans="2:12" ht="12.75">
      <c r="B545" s="31" t="s">
        <v>29</v>
      </c>
      <c r="C545" s="288">
        <f t="shared" si="103"/>
        <v>0</v>
      </c>
      <c r="D545" s="142"/>
      <c r="E545" s="142"/>
      <c r="F545" s="144"/>
      <c r="G545" s="142"/>
      <c r="H545" s="142"/>
      <c r="I545" s="153"/>
      <c r="J545" s="92">
        <f t="shared" si="107"/>
        <v>0</v>
      </c>
      <c r="K545" s="97">
        <f t="shared" si="104"/>
        <v>0</v>
      </c>
      <c r="L545" s="94">
        <f t="shared" si="108"/>
        <v>0</v>
      </c>
    </row>
    <row r="546" spans="2:12" ht="12.75">
      <c r="B546" s="31" t="s">
        <v>30</v>
      </c>
      <c r="C546" s="287">
        <f t="shared" si="103"/>
        <v>0</v>
      </c>
      <c r="D546" s="142"/>
      <c r="E546" s="142"/>
      <c r="F546" s="144"/>
      <c r="G546" s="142"/>
      <c r="H546" s="142"/>
      <c r="I546" s="153"/>
      <c r="J546" s="92">
        <f t="shared" si="107"/>
        <v>0</v>
      </c>
      <c r="K546" s="97">
        <f t="shared" si="104"/>
        <v>0</v>
      </c>
      <c r="L546" s="94">
        <f t="shared" si="108"/>
        <v>0</v>
      </c>
    </row>
    <row r="547" spans="2:12" ht="12.75">
      <c r="B547" s="31" t="s">
        <v>31</v>
      </c>
      <c r="C547" s="287">
        <f t="shared" si="103"/>
        <v>0</v>
      </c>
      <c r="D547" s="142"/>
      <c r="E547" s="142"/>
      <c r="F547" s="144"/>
      <c r="G547" s="142"/>
      <c r="H547" s="142"/>
      <c r="I547" s="153"/>
      <c r="J547" s="92">
        <f t="shared" si="107"/>
        <v>0</v>
      </c>
      <c r="K547" s="93">
        <f t="shared" si="104"/>
        <v>0</v>
      </c>
      <c r="L547" s="94">
        <f t="shared" si="108"/>
        <v>0</v>
      </c>
    </row>
    <row r="548" spans="2:12" ht="12.75">
      <c r="B548" s="31" t="s">
        <v>32</v>
      </c>
      <c r="C548" s="288">
        <f t="shared" si="103"/>
        <v>0</v>
      </c>
      <c r="D548" s="142"/>
      <c r="E548" s="142"/>
      <c r="F548" s="144"/>
      <c r="G548" s="142"/>
      <c r="H548" s="142"/>
      <c r="I548" s="153"/>
      <c r="J548" s="92">
        <f t="shared" si="107"/>
        <v>0</v>
      </c>
      <c r="K548" s="97">
        <f t="shared" si="104"/>
        <v>0</v>
      </c>
      <c r="L548" s="94">
        <f t="shared" si="108"/>
        <v>0</v>
      </c>
    </row>
    <row r="549" spans="2:12" ht="12.75">
      <c r="B549" s="31" t="s">
        <v>33</v>
      </c>
      <c r="C549" s="287">
        <f t="shared" si="103"/>
        <v>0</v>
      </c>
      <c r="D549" s="142"/>
      <c r="E549" s="142"/>
      <c r="F549" s="144"/>
      <c r="G549" s="142"/>
      <c r="H549" s="142"/>
      <c r="I549" s="153"/>
      <c r="J549" s="92">
        <f t="shared" si="107"/>
        <v>0</v>
      </c>
      <c r="K549" s="97">
        <f t="shared" si="104"/>
        <v>0</v>
      </c>
      <c r="L549" s="94">
        <f t="shared" si="108"/>
        <v>0</v>
      </c>
    </row>
    <row r="550" spans="2:12" ht="12.75">
      <c r="B550" s="31" t="s">
        <v>34</v>
      </c>
      <c r="C550" s="287">
        <f t="shared" si="103"/>
        <v>0</v>
      </c>
      <c r="D550" s="142"/>
      <c r="E550" s="142"/>
      <c r="F550" s="144"/>
      <c r="G550" s="142"/>
      <c r="H550" s="142"/>
      <c r="I550" s="153"/>
      <c r="J550" s="92">
        <f t="shared" si="107"/>
        <v>0</v>
      </c>
      <c r="K550" s="93">
        <f t="shared" si="104"/>
        <v>0</v>
      </c>
      <c r="L550" s="94">
        <f t="shared" si="108"/>
        <v>0</v>
      </c>
    </row>
    <row r="551" spans="2:12" ht="12.75">
      <c r="B551" s="31" t="s">
        <v>35</v>
      </c>
      <c r="C551" s="288">
        <f t="shared" si="103"/>
        <v>0</v>
      </c>
      <c r="D551" s="142"/>
      <c r="E551" s="142"/>
      <c r="F551" s="144"/>
      <c r="G551" s="142"/>
      <c r="H551" s="142"/>
      <c r="I551" s="153"/>
      <c r="J551" s="92">
        <f t="shared" si="107"/>
        <v>0</v>
      </c>
      <c r="K551" s="97">
        <f t="shared" si="104"/>
        <v>0</v>
      </c>
      <c r="L551" s="94">
        <f t="shared" si="108"/>
        <v>0</v>
      </c>
    </row>
    <row r="552" spans="2:12" ht="12.75">
      <c r="B552" s="31" t="s">
        <v>36</v>
      </c>
      <c r="C552" s="287">
        <f t="shared" si="103"/>
        <v>0</v>
      </c>
      <c r="D552" s="142"/>
      <c r="E552" s="142"/>
      <c r="F552" s="144"/>
      <c r="G552" s="142"/>
      <c r="H552" s="142"/>
      <c r="I552" s="153"/>
      <c r="J552" s="92">
        <f t="shared" si="107"/>
        <v>0</v>
      </c>
      <c r="K552" s="97">
        <f t="shared" si="104"/>
        <v>0</v>
      </c>
      <c r="L552" s="94">
        <f t="shared" si="108"/>
        <v>0</v>
      </c>
    </row>
    <row r="553" spans="2:12" ht="12.75">
      <c r="B553" s="31" t="s">
        <v>37</v>
      </c>
      <c r="C553" s="287">
        <f t="shared" si="103"/>
        <v>0</v>
      </c>
      <c r="D553" s="142"/>
      <c r="E553" s="142"/>
      <c r="F553" s="144"/>
      <c r="G553" s="142"/>
      <c r="H553" s="142"/>
      <c r="I553" s="153"/>
      <c r="J553" s="92">
        <f t="shared" si="107"/>
        <v>0</v>
      </c>
      <c r="K553" s="93">
        <f t="shared" si="104"/>
        <v>0</v>
      </c>
      <c r="L553" s="94">
        <f t="shared" si="108"/>
        <v>0</v>
      </c>
    </row>
    <row r="554" spans="2:12" ht="12.75">
      <c r="B554" s="31" t="s">
        <v>38</v>
      </c>
      <c r="C554" s="288">
        <f t="shared" si="103"/>
        <v>0</v>
      </c>
      <c r="D554" s="142"/>
      <c r="E554" s="142"/>
      <c r="F554" s="144"/>
      <c r="G554" s="142"/>
      <c r="H554" s="142"/>
      <c r="I554" s="153"/>
      <c r="J554" s="92">
        <f>IF(G554&gt;0,(D554*(F554/G554)),0)</f>
        <v>0</v>
      </c>
      <c r="K554" s="97">
        <f t="shared" si="104"/>
        <v>0</v>
      </c>
      <c r="L554" s="94">
        <f>IF(K554&gt;0,((J554/K554)*I554),0)</f>
        <v>0</v>
      </c>
    </row>
    <row r="555" spans="2:12" ht="12.75">
      <c r="B555" s="31" t="s">
        <v>39</v>
      </c>
      <c r="C555" s="287">
        <f t="shared" si="103"/>
        <v>0</v>
      </c>
      <c r="D555" s="142"/>
      <c r="E555" s="142"/>
      <c r="F555" s="144"/>
      <c r="G555" s="142"/>
      <c r="H555" s="142"/>
      <c r="I555" s="153"/>
      <c r="J555" s="92">
        <f aca="true" t="shared" si="109" ref="J555:J566">IF(G555&gt;0,(D555*(F555/G555)),0)</f>
        <v>0</v>
      </c>
      <c r="K555" s="97">
        <f t="shared" si="104"/>
        <v>0</v>
      </c>
      <c r="L555" s="94">
        <f aca="true" t="shared" si="110" ref="L555:L566">IF(K555&gt;0,((J555/K555)*I555),0)</f>
        <v>0</v>
      </c>
    </row>
    <row r="556" spans="2:12" ht="12.75">
      <c r="B556" s="31" t="s">
        <v>40</v>
      </c>
      <c r="C556" s="287">
        <f t="shared" si="103"/>
        <v>0</v>
      </c>
      <c r="D556" s="142"/>
      <c r="E556" s="142"/>
      <c r="F556" s="144"/>
      <c r="G556" s="142"/>
      <c r="H556" s="142"/>
      <c r="I556" s="153"/>
      <c r="J556" s="92">
        <f t="shared" si="109"/>
        <v>0</v>
      </c>
      <c r="K556" s="93">
        <f t="shared" si="104"/>
        <v>0</v>
      </c>
      <c r="L556" s="94">
        <f t="shared" si="110"/>
        <v>0</v>
      </c>
    </row>
    <row r="557" spans="2:12" ht="12.75">
      <c r="B557" s="31" t="s">
        <v>41</v>
      </c>
      <c r="C557" s="288">
        <f t="shared" si="103"/>
        <v>0</v>
      </c>
      <c r="D557" s="142"/>
      <c r="E557" s="142"/>
      <c r="F557" s="144"/>
      <c r="G557" s="142"/>
      <c r="H557" s="142"/>
      <c r="I557" s="153"/>
      <c r="J557" s="92">
        <f t="shared" si="109"/>
        <v>0</v>
      </c>
      <c r="K557" s="97">
        <f t="shared" si="104"/>
        <v>0</v>
      </c>
      <c r="L557" s="94">
        <f t="shared" si="110"/>
        <v>0</v>
      </c>
    </row>
    <row r="558" spans="2:12" ht="12.75">
      <c r="B558" s="31" t="s">
        <v>42</v>
      </c>
      <c r="C558" s="287">
        <f t="shared" si="103"/>
        <v>0</v>
      </c>
      <c r="D558" s="142"/>
      <c r="E558" s="142"/>
      <c r="F558" s="144"/>
      <c r="G558" s="142"/>
      <c r="H558" s="142"/>
      <c r="I558" s="153"/>
      <c r="J558" s="92">
        <f t="shared" si="109"/>
        <v>0</v>
      </c>
      <c r="K558" s="97">
        <f t="shared" si="104"/>
        <v>0</v>
      </c>
      <c r="L558" s="94">
        <f t="shared" si="110"/>
        <v>0</v>
      </c>
    </row>
    <row r="559" spans="2:12" ht="12.75">
      <c r="B559" s="31" t="s">
        <v>43</v>
      </c>
      <c r="C559" s="287">
        <f t="shared" si="103"/>
        <v>0</v>
      </c>
      <c r="D559" s="142"/>
      <c r="E559" s="142"/>
      <c r="F559" s="144"/>
      <c r="G559" s="142"/>
      <c r="H559" s="142"/>
      <c r="I559" s="153"/>
      <c r="J559" s="92">
        <f t="shared" si="109"/>
        <v>0</v>
      </c>
      <c r="K559" s="93">
        <f t="shared" si="104"/>
        <v>0</v>
      </c>
      <c r="L559" s="94">
        <f t="shared" si="110"/>
        <v>0</v>
      </c>
    </row>
    <row r="560" spans="2:12" ht="12.75">
      <c r="B560" s="31" t="s">
        <v>44</v>
      </c>
      <c r="C560" s="288">
        <f t="shared" si="103"/>
        <v>0</v>
      </c>
      <c r="D560" s="142"/>
      <c r="E560" s="142"/>
      <c r="F560" s="144"/>
      <c r="G560" s="142"/>
      <c r="H560" s="142"/>
      <c r="I560" s="153"/>
      <c r="J560" s="92">
        <f t="shared" si="109"/>
        <v>0</v>
      </c>
      <c r="K560" s="97">
        <f t="shared" si="104"/>
        <v>0</v>
      </c>
      <c r="L560" s="94">
        <f t="shared" si="110"/>
        <v>0</v>
      </c>
    </row>
    <row r="561" spans="2:12" ht="12.75">
      <c r="B561" s="31" t="s">
        <v>45</v>
      </c>
      <c r="C561" s="287">
        <f t="shared" si="103"/>
        <v>0</v>
      </c>
      <c r="D561" s="142"/>
      <c r="E561" s="142"/>
      <c r="F561" s="144"/>
      <c r="G561" s="142"/>
      <c r="H561" s="142"/>
      <c r="I561" s="153"/>
      <c r="J561" s="92">
        <f t="shared" si="109"/>
        <v>0</v>
      </c>
      <c r="K561" s="97">
        <f t="shared" si="104"/>
        <v>0</v>
      </c>
      <c r="L561" s="94">
        <f t="shared" si="110"/>
        <v>0</v>
      </c>
    </row>
    <row r="562" spans="2:12" ht="12.75">
      <c r="B562" s="31" t="s">
        <v>46</v>
      </c>
      <c r="C562" s="287">
        <f t="shared" si="103"/>
        <v>0</v>
      </c>
      <c r="D562" s="142"/>
      <c r="E562" s="142"/>
      <c r="F562" s="144"/>
      <c r="G562" s="142"/>
      <c r="H562" s="142"/>
      <c r="I562" s="153"/>
      <c r="J562" s="92">
        <f t="shared" si="109"/>
        <v>0</v>
      </c>
      <c r="K562" s="93">
        <f t="shared" si="104"/>
        <v>0</v>
      </c>
      <c r="L562" s="94">
        <f t="shared" si="110"/>
        <v>0</v>
      </c>
    </row>
    <row r="563" spans="2:12" ht="12.75">
      <c r="B563" s="31" t="s">
        <v>47</v>
      </c>
      <c r="C563" s="288">
        <f t="shared" si="103"/>
        <v>0</v>
      </c>
      <c r="D563" s="142"/>
      <c r="E563" s="142"/>
      <c r="F563" s="144"/>
      <c r="G563" s="142"/>
      <c r="H563" s="142"/>
      <c r="I563" s="153"/>
      <c r="J563" s="92">
        <f t="shared" si="109"/>
        <v>0</v>
      </c>
      <c r="K563" s="97">
        <f t="shared" si="104"/>
        <v>0</v>
      </c>
      <c r="L563" s="94">
        <f t="shared" si="110"/>
        <v>0</v>
      </c>
    </row>
    <row r="564" spans="2:12" ht="12.75">
      <c r="B564" s="31" t="s">
        <v>48</v>
      </c>
      <c r="C564" s="287">
        <f t="shared" si="103"/>
        <v>0</v>
      </c>
      <c r="D564" s="142"/>
      <c r="E564" s="142"/>
      <c r="F564" s="144"/>
      <c r="G564" s="142"/>
      <c r="H564" s="142"/>
      <c r="I564" s="153"/>
      <c r="J564" s="92">
        <f t="shared" si="109"/>
        <v>0</v>
      </c>
      <c r="K564" s="97">
        <f t="shared" si="104"/>
        <v>0</v>
      </c>
      <c r="L564" s="94">
        <f t="shared" si="110"/>
        <v>0</v>
      </c>
    </row>
    <row r="565" spans="2:12" ht="12.75">
      <c r="B565" s="31" t="s">
        <v>49</v>
      </c>
      <c r="C565" s="287">
        <f t="shared" si="103"/>
        <v>0</v>
      </c>
      <c r="D565" s="142"/>
      <c r="E565" s="142"/>
      <c r="F565" s="144"/>
      <c r="G565" s="142"/>
      <c r="H565" s="142"/>
      <c r="I565" s="153"/>
      <c r="J565" s="92">
        <f t="shared" si="109"/>
        <v>0</v>
      </c>
      <c r="K565" s="93">
        <f t="shared" si="104"/>
        <v>0</v>
      </c>
      <c r="L565" s="94">
        <f t="shared" si="110"/>
        <v>0</v>
      </c>
    </row>
    <row r="566" spans="2:12" ht="12.75">
      <c r="B566" s="31" t="s">
        <v>50</v>
      </c>
      <c r="C566" s="288">
        <f t="shared" si="103"/>
        <v>0</v>
      </c>
      <c r="D566" s="142"/>
      <c r="E566" s="142"/>
      <c r="F566" s="144"/>
      <c r="G566" s="142"/>
      <c r="H566" s="142"/>
      <c r="I566" s="153"/>
      <c r="J566" s="92">
        <f t="shared" si="109"/>
        <v>0</v>
      </c>
      <c r="K566" s="97">
        <f t="shared" si="104"/>
        <v>0</v>
      </c>
      <c r="L566" s="94">
        <f t="shared" si="110"/>
        <v>0</v>
      </c>
    </row>
    <row r="567" spans="2:12" ht="12.75">
      <c r="B567" s="31" t="s">
        <v>51</v>
      </c>
      <c r="C567" s="287">
        <f t="shared" si="103"/>
        <v>0</v>
      </c>
      <c r="D567" s="142"/>
      <c r="E567" s="142"/>
      <c r="F567" s="144"/>
      <c r="G567" s="142"/>
      <c r="H567" s="142"/>
      <c r="I567" s="153"/>
      <c r="J567" s="92">
        <f>IF(G567&gt;0,(D567*(F567/G567)),0)</f>
        <v>0</v>
      </c>
      <c r="K567" s="97">
        <f t="shared" si="104"/>
        <v>0</v>
      </c>
      <c r="L567" s="94">
        <f>IF(K567&gt;0,((J567/K567)*I567),0)</f>
        <v>0</v>
      </c>
    </row>
    <row r="568" spans="2:12" ht="12.75">
      <c r="B568" s="31" t="s">
        <v>52</v>
      </c>
      <c r="C568" s="287">
        <f t="shared" si="103"/>
        <v>0</v>
      </c>
      <c r="D568" s="142"/>
      <c r="E568" s="142"/>
      <c r="F568" s="144"/>
      <c r="G568" s="142"/>
      <c r="H568" s="142"/>
      <c r="I568" s="153"/>
      <c r="J568" s="92">
        <f aca="true" t="shared" si="111" ref="J568:J580">IF(G568&gt;0,(D568*(F568/G568)),0)</f>
        <v>0</v>
      </c>
      <c r="K568" s="93">
        <f t="shared" si="104"/>
        <v>0</v>
      </c>
      <c r="L568" s="94">
        <f aca="true" t="shared" si="112" ref="L568:L580">IF(K568&gt;0,((J568/K568)*I568),0)</f>
        <v>0</v>
      </c>
    </row>
    <row r="569" spans="2:12" ht="12.75">
      <c r="B569" s="31" t="s">
        <v>53</v>
      </c>
      <c r="C569" s="288">
        <f t="shared" si="103"/>
        <v>0</v>
      </c>
      <c r="D569" s="142"/>
      <c r="E569" s="142"/>
      <c r="F569" s="144"/>
      <c r="G569" s="142"/>
      <c r="H569" s="142"/>
      <c r="I569" s="153"/>
      <c r="J569" s="92">
        <f t="shared" si="111"/>
        <v>0</v>
      </c>
      <c r="K569" s="97">
        <f t="shared" si="104"/>
        <v>0</v>
      </c>
      <c r="L569" s="94">
        <f t="shared" si="112"/>
        <v>0</v>
      </c>
    </row>
    <row r="570" spans="2:12" ht="12.75">
      <c r="B570" s="31" t="s">
        <v>54</v>
      </c>
      <c r="C570" s="287">
        <f t="shared" si="103"/>
        <v>0</v>
      </c>
      <c r="D570" s="142"/>
      <c r="E570" s="142"/>
      <c r="F570" s="144"/>
      <c r="G570" s="142"/>
      <c r="H570" s="142"/>
      <c r="I570" s="153"/>
      <c r="J570" s="92">
        <f t="shared" si="111"/>
        <v>0</v>
      </c>
      <c r="K570" s="97">
        <f t="shared" si="104"/>
        <v>0</v>
      </c>
      <c r="L570" s="94">
        <f t="shared" si="112"/>
        <v>0</v>
      </c>
    </row>
    <row r="571" spans="2:12" ht="12.75">
      <c r="B571" s="31" t="s">
        <v>55</v>
      </c>
      <c r="C571" s="287">
        <f t="shared" si="103"/>
        <v>0</v>
      </c>
      <c r="D571" s="142"/>
      <c r="E571" s="142"/>
      <c r="F571" s="144"/>
      <c r="G571" s="142"/>
      <c r="H571" s="142"/>
      <c r="I571" s="153"/>
      <c r="J571" s="92">
        <f t="shared" si="111"/>
        <v>0</v>
      </c>
      <c r="K571" s="93">
        <f t="shared" si="104"/>
        <v>0</v>
      </c>
      <c r="L571" s="94">
        <f t="shared" si="112"/>
        <v>0</v>
      </c>
    </row>
    <row r="572" spans="2:12" ht="12.75">
      <c r="B572" s="31" t="s">
        <v>56</v>
      </c>
      <c r="C572" s="288">
        <f t="shared" si="103"/>
        <v>0</v>
      </c>
      <c r="D572" s="142"/>
      <c r="E572" s="142"/>
      <c r="F572" s="144"/>
      <c r="G572" s="142"/>
      <c r="H572" s="142"/>
      <c r="I572" s="153"/>
      <c r="J572" s="92">
        <f t="shared" si="111"/>
        <v>0</v>
      </c>
      <c r="K572" s="97">
        <f t="shared" si="104"/>
        <v>0</v>
      </c>
      <c r="L572" s="94">
        <f t="shared" si="112"/>
        <v>0</v>
      </c>
    </row>
    <row r="573" spans="2:12" ht="12.75">
      <c r="B573" s="31" t="s">
        <v>57</v>
      </c>
      <c r="C573" s="287">
        <f t="shared" si="103"/>
        <v>0</v>
      </c>
      <c r="D573" s="142"/>
      <c r="E573" s="142"/>
      <c r="F573" s="144"/>
      <c r="G573" s="142"/>
      <c r="H573" s="142"/>
      <c r="I573" s="153"/>
      <c r="J573" s="92">
        <f t="shared" si="111"/>
        <v>0</v>
      </c>
      <c r="K573" s="97">
        <f t="shared" si="104"/>
        <v>0</v>
      </c>
      <c r="L573" s="94">
        <f t="shared" si="112"/>
        <v>0</v>
      </c>
    </row>
    <row r="574" spans="2:12" ht="12.75">
      <c r="B574" s="31" t="s">
        <v>58</v>
      </c>
      <c r="C574" s="287">
        <f t="shared" si="103"/>
        <v>0</v>
      </c>
      <c r="D574" s="142"/>
      <c r="E574" s="142"/>
      <c r="F574" s="144"/>
      <c r="G574" s="142"/>
      <c r="H574" s="142"/>
      <c r="I574" s="153"/>
      <c r="J574" s="92">
        <f t="shared" si="111"/>
        <v>0</v>
      </c>
      <c r="K574" s="93">
        <f t="shared" si="104"/>
        <v>0</v>
      </c>
      <c r="L574" s="94">
        <f t="shared" si="112"/>
        <v>0</v>
      </c>
    </row>
    <row r="575" spans="2:12" ht="12.75">
      <c r="B575" s="31" t="s">
        <v>59</v>
      </c>
      <c r="C575" s="288">
        <f t="shared" si="103"/>
        <v>0</v>
      </c>
      <c r="D575" s="142"/>
      <c r="E575" s="142"/>
      <c r="F575" s="144"/>
      <c r="G575" s="142"/>
      <c r="H575" s="142"/>
      <c r="I575" s="153"/>
      <c r="J575" s="92">
        <f t="shared" si="111"/>
        <v>0</v>
      </c>
      <c r="K575" s="97">
        <f t="shared" si="104"/>
        <v>0</v>
      </c>
      <c r="L575" s="94">
        <f t="shared" si="112"/>
        <v>0</v>
      </c>
    </row>
    <row r="576" spans="2:12" ht="12.75">
      <c r="B576" s="31" t="s">
        <v>60</v>
      </c>
      <c r="C576" s="287">
        <f t="shared" si="103"/>
        <v>0</v>
      </c>
      <c r="D576" s="142"/>
      <c r="E576" s="142"/>
      <c r="F576" s="144"/>
      <c r="G576" s="142"/>
      <c r="H576" s="142"/>
      <c r="I576" s="153"/>
      <c r="J576" s="92">
        <f t="shared" si="111"/>
        <v>0</v>
      </c>
      <c r="K576" s="97">
        <f t="shared" si="104"/>
        <v>0</v>
      </c>
      <c r="L576" s="94">
        <f t="shared" si="112"/>
        <v>0</v>
      </c>
    </row>
    <row r="577" spans="2:12" ht="12.75">
      <c r="B577" s="31" t="s">
        <v>61</v>
      </c>
      <c r="C577" s="287">
        <f t="shared" si="103"/>
        <v>0</v>
      </c>
      <c r="D577" s="142"/>
      <c r="E577" s="142"/>
      <c r="F577" s="144"/>
      <c r="G577" s="142"/>
      <c r="H577" s="142"/>
      <c r="I577" s="153"/>
      <c r="J577" s="92">
        <f t="shared" si="111"/>
        <v>0</v>
      </c>
      <c r="K577" s="93">
        <f t="shared" si="104"/>
        <v>0</v>
      </c>
      <c r="L577" s="94">
        <f t="shared" si="112"/>
        <v>0</v>
      </c>
    </row>
    <row r="578" spans="2:12" ht="12.75">
      <c r="B578" s="31" t="s">
        <v>62</v>
      </c>
      <c r="C578" s="288">
        <f t="shared" si="103"/>
        <v>0</v>
      </c>
      <c r="D578" s="142"/>
      <c r="E578" s="142"/>
      <c r="F578" s="144"/>
      <c r="G578" s="142"/>
      <c r="H578" s="142"/>
      <c r="I578" s="153"/>
      <c r="J578" s="92">
        <f t="shared" si="111"/>
        <v>0</v>
      </c>
      <c r="K578" s="97">
        <f t="shared" si="104"/>
        <v>0</v>
      </c>
      <c r="L578" s="94">
        <f t="shared" si="112"/>
        <v>0</v>
      </c>
    </row>
    <row r="579" spans="2:12" ht="12.75">
      <c r="B579" s="31" t="s">
        <v>63</v>
      </c>
      <c r="C579" s="287">
        <f t="shared" si="103"/>
        <v>0</v>
      </c>
      <c r="D579" s="142"/>
      <c r="E579" s="142"/>
      <c r="F579" s="144"/>
      <c r="G579" s="142"/>
      <c r="H579" s="142"/>
      <c r="I579" s="153"/>
      <c r="J579" s="92">
        <f>IF(G579&gt;0,(D579*(F579/G579)),0)</f>
        <v>0</v>
      </c>
      <c r="K579" s="97">
        <f t="shared" si="104"/>
        <v>0</v>
      </c>
      <c r="L579" s="94">
        <f>IF(K579&gt;0,((J579/K579)*I579),0)</f>
        <v>0</v>
      </c>
    </row>
    <row r="580" spans="2:12" ht="12.75">
      <c r="B580" s="31" t="s">
        <v>64</v>
      </c>
      <c r="C580" s="287">
        <f t="shared" si="103"/>
        <v>0</v>
      </c>
      <c r="D580" s="142"/>
      <c r="E580" s="142"/>
      <c r="F580" s="144"/>
      <c r="G580" s="142"/>
      <c r="H580" s="142"/>
      <c r="I580" s="153"/>
      <c r="J580" s="92">
        <f aca="true" t="shared" si="113" ref="J580:J591">IF(G580&gt;0,(D580*(F580/G580)),0)</f>
        <v>0</v>
      </c>
      <c r="K580" s="93">
        <f t="shared" si="104"/>
        <v>0</v>
      </c>
      <c r="L580" s="94">
        <f aca="true" t="shared" si="114" ref="L580:L591">IF(K580&gt;0,((J580/K580)*I580),0)</f>
        <v>0</v>
      </c>
    </row>
    <row r="581" spans="2:12" ht="12.75">
      <c r="B581" s="31" t="s">
        <v>65</v>
      </c>
      <c r="C581" s="288">
        <f t="shared" si="103"/>
        <v>0</v>
      </c>
      <c r="D581" s="142"/>
      <c r="E581" s="142"/>
      <c r="F581" s="144"/>
      <c r="G581" s="142"/>
      <c r="H581" s="142"/>
      <c r="I581" s="153"/>
      <c r="J581" s="92">
        <f t="shared" si="113"/>
        <v>0</v>
      </c>
      <c r="K581" s="97">
        <f t="shared" si="104"/>
        <v>0</v>
      </c>
      <c r="L581" s="94">
        <f t="shared" si="114"/>
        <v>0</v>
      </c>
    </row>
    <row r="582" spans="2:12" ht="12.75">
      <c r="B582" s="31" t="s">
        <v>66</v>
      </c>
      <c r="C582" s="287">
        <f t="shared" si="103"/>
        <v>0</v>
      </c>
      <c r="D582" s="142"/>
      <c r="E582" s="142"/>
      <c r="F582" s="144"/>
      <c r="G582" s="142"/>
      <c r="H582" s="142"/>
      <c r="I582" s="153"/>
      <c r="J582" s="92">
        <f t="shared" si="113"/>
        <v>0</v>
      </c>
      <c r="K582" s="97">
        <f t="shared" si="104"/>
        <v>0</v>
      </c>
      <c r="L582" s="94">
        <f t="shared" si="114"/>
        <v>0</v>
      </c>
    </row>
    <row r="583" spans="2:12" ht="12.75">
      <c r="B583" s="31" t="s">
        <v>67</v>
      </c>
      <c r="C583" s="287">
        <f t="shared" si="103"/>
        <v>0</v>
      </c>
      <c r="D583" s="142"/>
      <c r="E583" s="142"/>
      <c r="F583" s="144"/>
      <c r="G583" s="142"/>
      <c r="H583" s="142"/>
      <c r="I583" s="153"/>
      <c r="J583" s="92">
        <f t="shared" si="113"/>
        <v>0</v>
      </c>
      <c r="K583" s="93">
        <f t="shared" si="104"/>
        <v>0</v>
      </c>
      <c r="L583" s="94">
        <f t="shared" si="114"/>
        <v>0</v>
      </c>
    </row>
    <row r="584" spans="2:12" ht="12.75">
      <c r="B584" s="31" t="s">
        <v>68</v>
      </c>
      <c r="C584" s="288">
        <f aca="true" t="shared" si="115" ref="C584:C616">C72</f>
        <v>0</v>
      </c>
      <c r="D584" s="142"/>
      <c r="E584" s="142"/>
      <c r="F584" s="144"/>
      <c r="G584" s="142"/>
      <c r="H584" s="142"/>
      <c r="I584" s="153"/>
      <c r="J584" s="92">
        <f t="shared" si="113"/>
        <v>0</v>
      </c>
      <c r="K584" s="97">
        <f aca="true" t="shared" si="116" ref="K584:K616">K72</f>
        <v>0</v>
      </c>
      <c r="L584" s="94">
        <f t="shared" si="114"/>
        <v>0</v>
      </c>
    </row>
    <row r="585" spans="2:12" ht="12.75">
      <c r="B585" s="31" t="s">
        <v>69</v>
      </c>
      <c r="C585" s="287">
        <f t="shared" si="115"/>
        <v>0</v>
      </c>
      <c r="D585" s="142"/>
      <c r="E585" s="142"/>
      <c r="F585" s="144"/>
      <c r="G585" s="142"/>
      <c r="H585" s="142"/>
      <c r="I585" s="153"/>
      <c r="J585" s="92">
        <f t="shared" si="113"/>
        <v>0</v>
      </c>
      <c r="K585" s="97">
        <f t="shared" si="116"/>
        <v>0</v>
      </c>
      <c r="L585" s="94">
        <f t="shared" si="114"/>
        <v>0</v>
      </c>
    </row>
    <row r="586" spans="2:12" ht="12.75">
      <c r="B586" s="31" t="s">
        <v>70</v>
      </c>
      <c r="C586" s="287">
        <f t="shared" si="115"/>
        <v>0</v>
      </c>
      <c r="D586" s="142"/>
      <c r="E586" s="142"/>
      <c r="F586" s="144"/>
      <c r="G586" s="142"/>
      <c r="H586" s="142"/>
      <c r="I586" s="153"/>
      <c r="J586" s="92">
        <f t="shared" si="113"/>
        <v>0</v>
      </c>
      <c r="K586" s="93">
        <f t="shared" si="116"/>
        <v>0</v>
      </c>
      <c r="L586" s="94">
        <f t="shared" si="114"/>
        <v>0</v>
      </c>
    </row>
    <row r="587" spans="2:12" ht="12.75">
      <c r="B587" s="31" t="s">
        <v>71</v>
      </c>
      <c r="C587" s="288">
        <f t="shared" si="115"/>
        <v>0</v>
      </c>
      <c r="D587" s="142"/>
      <c r="E587" s="142"/>
      <c r="F587" s="144"/>
      <c r="G587" s="142"/>
      <c r="H587" s="142"/>
      <c r="I587" s="153"/>
      <c r="J587" s="92">
        <f t="shared" si="113"/>
        <v>0</v>
      </c>
      <c r="K587" s="97">
        <f t="shared" si="116"/>
        <v>0</v>
      </c>
      <c r="L587" s="94">
        <f t="shared" si="114"/>
        <v>0</v>
      </c>
    </row>
    <row r="588" spans="2:12" ht="12.75">
      <c r="B588" s="31" t="s">
        <v>72</v>
      </c>
      <c r="C588" s="287">
        <f t="shared" si="115"/>
        <v>0</v>
      </c>
      <c r="D588" s="142"/>
      <c r="E588" s="142"/>
      <c r="F588" s="144"/>
      <c r="G588" s="142"/>
      <c r="H588" s="142"/>
      <c r="I588" s="153"/>
      <c r="J588" s="92">
        <f t="shared" si="113"/>
        <v>0</v>
      </c>
      <c r="K588" s="97">
        <f t="shared" si="116"/>
        <v>0</v>
      </c>
      <c r="L588" s="94">
        <f t="shared" si="114"/>
        <v>0</v>
      </c>
    </row>
    <row r="589" spans="2:12" ht="12.75">
      <c r="B589" s="31" t="s">
        <v>73</v>
      </c>
      <c r="C589" s="287">
        <f t="shared" si="115"/>
        <v>0</v>
      </c>
      <c r="D589" s="142"/>
      <c r="E589" s="142"/>
      <c r="F589" s="144"/>
      <c r="G589" s="142"/>
      <c r="H589" s="142"/>
      <c r="I589" s="153"/>
      <c r="J589" s="92">
        <f t="shared" si="113"/>
        <v>0</v>
      </c>
      <c r="K589" s="93">
        <f t="shared" si="116"/>
        <v>0</v>
      </c>
      <c r="L589" s="94">
        <f t="shared" si="114"/>
        <v>0</v>
      </c>
    </row>
    <row r="590" spans="2:12" ht="12.75">
      <c r="B590" s="31" t="s">
        <v>74</v>
      </c>
      <c r="C590" s="288">
        <f t="shared" si="115"/>
        <v>0</v>
      </c>
      <c r="D590" s="142"/>
      <c r="E590" s="142"/>
      <c r="F590" s="144"/>
      <c r="G590" s="142"/>
      <c r="H590" s="142"/>
      <c r="I590" s="153"/>
      <c r="J590" s="92">
        <f t="shared" si="113"/>
        <v>0</v>
      </c>
      <c r="K590" s="97">
        <f t="shared" si="116"/>
        <v>0</v>
      </c>
      <c r="L590" s="94">
        <f t="shared" si="114"/>
        <v>0</v>
      </c>
    </row>
    <row r="591" spans="2:12" ht="12.75">
      <c r="B591" s="31" t="s">
        <v>75</v>
      </c>
      <c r="C591" s="287">
        <f t="shared" si="115"/>
        <v>0</v>
      </c>
      <c r="D591" s="142"/>
      <c r="E591" s="142"/>
      <c r="F591" s="144"/>
      <c r="G591" s="142"/>
      <c r="H591" s="142"/>
      <c r="I591" s="153"/>
      <c r="J591" s="92">
        <f t="shared" si="113"/>
        <v>0</v>
      </c>
      <c r="K591" s="97">
        <f t="shared" si="116"/>
        <v>0</v>
      </c>
      <c r="L591" s="94">
        <f t="shared" si="114"/>
        <v>0</v>
      </c>
    </row>
    <row r="592" spans="2:12" ht="12.75">
      <c r="B592" s="31" t="s">
        <v>76</v>
      </c>
      <c r="C592" s="287">
        <f t="shared" si="115"/>
        <v>0</v>
      </c>
      <c r="D592" s="142"/>
      <c r="E592" s="142"/>
      <c r="F592" s="144"/>
      <c r="G592" s="142"/>
      <c r="H592" s="142"/>
      <c r="I592" s="153"/>
      <c r="J592" s="92">
        <f>IF(G592&gt;0,(D592*(F592/G592)),0)</f>
        <v>0</v>
      </c>
      <c r="K592" s="93">
        <f t="shared" si="116"/>
        <v>0</v>
      </c>
      <c r="L592" s="94">
        <f>IF(K592&gt;0,((J592/K592)*I592),0)</f>
        <v>0</v>
      </c>
    </row>
    <row r="593" spans="2:12" ht="12.75">
      <c r="B593" s="31" t="s">
        <v>77</v>
      </c>
      <c r="C593" s="288">
        <f t="shared" si="115"/>
        <v>0</v>
      </c>
      <c r="D593" s="142"/>
      <c r="E593" s="142"/>
      <c r="F593" s="144"/>
      <c r="G593" s="142"/>
      <c r="H593" s="142"/>
      <c r="I593" s="153"/>
      <c r="J593" s="92">
        <f aca="true" t="shared" si="117" ref="J593:J605">IF(G593&gt;0,(D593*(F593/G593)),0)</f>
        <v>0</v>
      </c>
      <c r="K593" s="97">
        <f t="shared" si="116"/>
        <v>0</v>
      </c>
      <c r="L593" s="94">
        <f aca="true" t="shared" si="118" ref="L593:L605">IF(K593&gt;0,((J593/K593)*I593),0)</f>
        <v>0</v>
      </c>
    </row>
    <row r="594" spans="2:12" ht="12.75">
      <c r="B594" s="31" t="s">
        <v>78</v>
      </c>
      <c r="C594" s="287">
        <f t="shared" si="115"/>
        <v>0</v>
      </c>
      <c r="D594" s="142"/>
      <c r="E594" s="142"/>
      <c r="F594" s="144"/>
      <c r="G594" s="142"/>
      <c r="H594" s="142"/>
      <c r="I594" s="153"/>
      <c r="J594" s="92">
        <f t="shared" si="117"/>
        <v>0</v>
      </c>
      <c r="K594" s="97">
        <f t="shared" si="116"/>
        <v>0</v>
      </c>
      <c r="L594" s="94">
        <f t="shared" si="118"/>
        <v>0</v>
      </c>
    </row>
    <row r="595" spans="2:12" ht="12.75">
      <c r="B595" s="31" t="s">
        <v>79</v>
      </c>
      <c r="C595" s="287">
        <f t="shared" si="115"/>
        <v>0</v>
      </c>
      <c r="D595" s="142"/>
      <c r="E595" s="142"/>
      <c r="F595" s="144"/>
      <c r="G595" s="142"/>
      <c r="H595" s="142"/>
      <c r="I595" s="153"/>
      <c r="J595" s="92">
        <f t="shared" si="117"/>
        <v>0</v>
      </c>
      <c r="K595" s="93">
        <f t="shared" si="116"/>
        <v>0</v>
      </c>
      <c r="L595" s="94">
        <f t="shared" si="118"/>
        <v>0</v>
      </c>
    </row>
    <row r="596" spans="2:12" ht="12.75">
      <c r="B596" s="31" t="s">
        <v>80</v>
      </c>
      <c r="C596" s="288">
        <f t="shared" si="115"/>
        <v>0</v>
      </c>
      <c r="D596" s="142"/>
      <c r="E596" s="142"/>
      <c r="F596" s="144"/>
      <c r="G596" s="142"/>
      <c r="H596" s="142"/>
      <c r="I596" s="153"/>
      <c r="J596" s="92">
        <f t="shared" si="117"/>
        <v>0</v>
      </c>
      <c r="K596" s="97">
        <f t="shared" si="116"/>
        <v>0</v>
      </c>
      <c r="L596" s="94">
        <f t="shared" si="118"/>
        <v>0</v>
      </c>
    </row>
    <row r="597" spans="2:12" ht="12.75">
      <c r="B597" s="31" t="s">
        <v>81</v>
      </c>
      <c r="C597" s="287">
        <f t="shared" si="115"/>
        <v>0</v>
      </c>
      <c r="D597" s="142"/>
      <c r="E597" s="142"/>
      <c r="F597" s="144"/>
      <c r="G597" s="142"/>
      <c r="H597" s="142"/>
      <c r="I597" s="153"/>
      <c r="J597" s="92">
        <f t="shared" si="117"/>
        <v>0</v>
      </c>
      <c r="K597" s="97">
        <f t="shared" si="116"/>
        <v>0</v>
      </c>
      <c r="L597" s="94">
        <f t="shared" si="118"/>
        <v>0</v>
      </c>
    </row>
    <row r="598" spans="2:12" ht="12.75">
      <c r="B598" s="31" t="s">
        <v>82</v>
      </c>
      <c r="C598" s="287">
        <f t="shared" si="115"/>
        <v>0</v>
      </c>
      <c r="D598" s="142"/>
      <c r="E598" s="142"/>
      <c r="F598" s="144"/>
      <c r="G598" s="142"/>
      <c r="H598" s="142"/>
      <c r="I598" s="153"/>
      <c r="J598" s="92">
        <f t="shared" si="117"/>
        <v>0</v>
      </c>
      <c r="K598" s="93">
        <f t="shared" si="116"/>
        <v>0</v>
      </c>
      <c r="L598" s="94">
        <f t="shared" si="118"/>
        <v>0</v>
      </c>
    </row>
    <row r="599" spans="2:12" ht="12.75">
      <c r="B599" s="31" t="s">
        <v>83</v>
      </c>
      <c r="C599" s="288">
        <f t="shared" si="115"/>
        <v>0</v>
      </c>
      <c r="D599" s="142"/>
      <c r="E599" s="142"/>
      <c r="F599" s="144"/>
      <c r="G599" s="142"/>
      <c r="H599" s="142"/>
      <c r="I599" s="153"/>
      <c r="J599" s="92">
        <f t="shared" si="117"/>
        <v>0</v>
      </c>
      <c r="K599" s="97">
        <f t="shared" si="116"/>
        <v>0</v>
      </c>
      <c r="L599" s="94">
        <f t="shared" si="118"/>
        <v>0</v>
      </c>
    </row>
    <row r="600" spans="2:12" ht="12.75">
      <c r="B600" s="31" t="s">
        <v>84</v>
      </c>
      <c r="C600" s="287">
        <f t="shared" si="115"/>
        <v>0</v>
      </c>
      <c r="D600" s="142"/>
      <c r="E600" s="142"/>
      <c r="F600" s="144"/>
      <c r="G600" s="142"/>
      <c r="H600" s="142"/>
      <c r="I600" s="153"/>
      <c r="J600" s="92">
        <f t="shared" si="117"/>
        <v>0</v>
      </c>
      <c r="K600" s="97">
        <f t="shared" si="116"/>
        <v>0</v>
      </c>
      <c r="L600" s="94">
        <f t="shared" si="118"/>
        <v>0</v>
      </c>
    </row>
    <row r="601" spans="2:12" ht="12.75">
      <c r="B601" s="31" t="s">
        <v>85</v>
      </c>
      <c r="C601" s="287">
        <f t="shared" si="115"/>
        <v>0</v>
      </c>
      <c r="D601" s="142"/>
      <c r="E601" s="142"/>
      <c r="F601" s="144"/>
      <c r="G601" s="142"/>
      <c r="H601" s="142"/>
      <c r="I601" s="153"/>
      <c r="J601" s="92">
        <f t="shared" si="117"/>
        <v>0</v>
      </c>
      <c r="K601" s="93">
        <f t="shared" si="116"/>
        <v>0</v>
      </c>
      <c r="L601" s="94">
        <f t="shared" si="118"/>
        <v>0</v>
      </c>
    </row>
    <row r="602" spans="2:12" ht="12.75">
      <c r="B602" s="31" t="s">
        <v>86</v>
      </c>
      <c r="C602" s="288">
        <f t="shared" si="115"/>
        <v>0</v>
      </c>
      <c r="D602" s="142"/>
      <c r="E602" s="142"/>
      <c r="F602" s="144"/>
      <c r="G602" s="142"/>
      <c r="H602" s="142"/>
      <c r="I602" s="153"/>
      <c r="J602" s="92">
        <f t="shared" si="117"/>
        <v>0</v>
      </c>
      <c r="K602" s="97">
        <f t="shared" si="116"/>
        <v>0</v>
      </c>
      <c r="L602" s="94">
        <f t="shared" si="118"/>
        <v>0</v>
      </c>
    </row>
    <row r="603" spans="2:12" ht="12.75">
      <c r="B603" s="31" t="s">
        <v>87</v>
      </c>
      <c r="C603" s="287">
        <f t="shared" si="115"/>
        <v>0</v>
      </c>
      <c r="D603" s="142"/>
      <c r="E603" s="142"/>
      <c r="F603" s="144"/>
      <c r="G603" s="142"/>
      <c r="H603" s="142"/>
      <c r="I603" s="153"/>
      <c r="J603" s="92">
        <f t="shared" si="117"/>
        <v>0</v>
      </c>
      <c r="K603" s="97">
        <f t="shared" si="116"/>
        <v>0</v>
      </c>
      <c r="L603" s="94">
        <f t="shared" si="118"/>
        <v>0</v>
      </c>
    </row>
    <row r="604" spans="2:12" ht="12.75">
      <c r="B604" s="31" t="s">
        <v>88</v>
      </c>
      <c r="C604" s="287">
        <f t="shared" si="115"/>
        <v>0</v>
      </c>
      <c r="D604" s="142"/>
      <c r="E604" s="142"/>
      <c r="F604" s="144"/>
      <c r="G604" s="142"/>
      <c r="H604" s="142"/>
      <c r="I604" s="153"/>
      <c r="J604" s="92">
        <f>IF(G604&gt;0,(D604*(F604/G604)),0)</f>
        <v>0</v>
      </c>
      <c r="K604" s="93">
        <f t="shared" si="116"/>
        <v>0</v>
      </c>
      <c r="L604" s="94">
        <f>IF(K604&gt;0,((J604/K604)*I604),0)</f>
        <v>0</v>
      </c>
    </row>
    <row r="605" spans="2:12" ht="12.75">
      <c r="B605" s="31" t="s">
        <v>89</v>
      </c>
      <c r="C605" s="288">
        <f t="shared" si="115"/>
        <v>0</v>
      </c>
      <c r="D605" s="142"/>
      <c r="E605" s="142"/>
      <c r="F605" s="144"/>
      <c r="G605" s="142"/>
      <c r="H605" s="142"/>
      <c r="I605" s="153"/>
      <c r="J605" s="92">
        <f aca="true" t="shared" si="119" ref="J605:J616">IF(G605&gt;0,(D605*(F605/G605)),0)</f>
        <v>0</v>
      </c>
      <c r="K605" s="97">
        <f t="shared" si="116"/>
        <v>0</v>
      </c>
      <c r="L605" s="94">
        <f aca="true" t="shared" si="120" ref="L605:L616">IF(K605&gt;0,((J605/K605)*I605),0)</f>
        <v>0</v>
      </c>
    </row>
    <row r="606" spans="2:12" ht="12.75">
      <c r="B606" s="31" t="s">
        <v>90</v>
      </c>
      <c r="C606" s="287">
        <f t="shared" si="115"/>
        <v>0</v>
      </c>
      <c r="D606" s="142"/>
      <c r="E606" s="142"/>
      <c r="F606" s="144"/>
      <c r="G606" s="142"/>
      <c r="H606" s="142"/>
      <c r="I606" s="153"/>
      <c r="J606" s="92">
        <f t="shared" si="119"/>
        <v>0</v>
      </c>
      <c r="K606" s="97">
        <f t="shared" si="116"/>
        <v>0</v>
      </c>
      <c r="L606" s="94">
        <f t="shared" si="120"/>
        <v>0</v>
      </c>
    </row>
    <row r="607" spans="2:12" ht="12.75">
      <c r="B607" s="31" t="s">
        <v>91</v>
      </c>
      <c r="C607" s="287">
        <f t="shared" si="115"/>
        <v>0</v>
      </c>
      <c r="D607" s="142"/>
      <c r="E607" s="142"/>
      <c r="F607" s="144"/>
      <c r="G607" s="142"/>
      <c r="H607" s="142"/>
      <c r="I607" s="153"/>
      <c r="J607" s="92">
        <f t="shared" si="119"/>
        <v>0</v>
      </c>
      <c r="K607" s="93">
        <f t="shared" si="116"/>
        <v>0</v>
      </c>
      <c r="L607" s="94">
        <f t="shared" si="120"/>
        <v>0</v>
      </c>
    </row>
    <row r="608" spans="2:12" ht="12.75">
      <c r="B608" s="31" t="s">
        <v>92</v>
      </c>
      <c r="C608" s="288">
        <f t="shared" si="115"/>
        <v>0</v>
      </c>
      <c r="D608" s="142"/>
      <c r="E608" s="142"/>
      <c r="F608" s="144"/>
      <c r="G608" s="142"/>
      <c r="H608" s="142"/>
      <c r="I608" s="153"/>
      <c r="J608" s="92">
        <f t="shared" si="119"/>
        <v>0</v>
      </c>
      <c r="K608" s="97">
        <f t="shared" si="116"/>
        <v>0</v>
      </c>
      <c r="L608" s="94">
        <f t="shared" si="120"/>
        <v>0</v>
      </c>
    </row>
    <row r="609" spans="2:12" ht="12.75">
      <c r="B609" s="31" t="s">
        <v>93</v>
      </c>
      <c r="C609" s="287">
        <f t="shared" si="115"/>
        <v>0</v>
      </c>
      <c r="D609" s="142"/>
      <c r="E609" s="142"/>
      <c r="F609" s="144"/>
      <c r="G609" s="142"/>
      <c r="H609" s="142"/>
      <c r="I609" s="153"/>
      <c r="J609" s="92">
        <f t="shared" si="119"/>
        <v>0</v>
      </c>
      <c r="K609" s="97">
        <f t="shared" si="116"/>
        <v>0</v>
      </c>
      <c r="L609" s="94">
        <f t="shared" si="120"/>
        <v>0</v>
      </c>
    </row>
    <row r="610" spans="2:12" ht="12.75">
      <c r="B610" s="31" t="s">
        <v>94</v>
      </c>
      <c r="C610" s="287">
        <f t="shared" si="115"/>
        <v>0</v>
      </c>
      <c r="D610" s="142"/>
      <c r="E610" s="142"/>
      <c r="F610" s="144"/>
      <c r="G610" s="142"/>
      <c r="H610" s="142"/>
      <c r="I610" s="153"/>
      <c r="J610" s="92">
        <f t="shared" si="119"/>
        <v>0</v>
      </c>
      <c r="K610" s="93">
        <f t="shared" si="116"/>
        <v>0</v>
      </c>
      <c r="L610" s="94">
        <f t="shared" si="120"/>
        <v>0</v>
      </c>
    </row>
    <row r="611" spans="2:12" ht="12.75">
      <c r="B611" s="31" t="s">
        <v>95</v>
      </c>
      <c r="C611" s="288">
        <f t="shared" si="115"/>
        <v>0</v>
      </c>
      <c r="D611" s="142"/>
      <c r="E611" s="142"/>
      <c r="F611" s="144"/>
      <c r="G611" s="142"/>
      <c r="H611" s="142"/>
      <c r="I611" s="153"/>
      <c r="J611" s="92">
        <f t="shared" si="119"/>
        <v>0</v>
      </c>
      <c r="K611" s="97">
        <f t="shared" si="116"/>
        <v>0</v>
      </c>
      <c r="L611" s="94">
        <f t="shared" si="120"/>
        <v>0</v>
      </c>
    </row>
    <row r="612" spans="2:12" ht="12.75">
      <c r="B612" s="31" t="s">
        <v>96</v>
      </c>
      <c r="C612" s="287">
        <f t="shared" si="115"/>
        <v>0</v>
      </c>
      <c r="D612" s="142"/>
      <c r="E612" s="142"/>
      <c r="F612" s="144"/>
      <c r="G612" s="142"/>
      <c r="H612" s="142"/>
      <c r="I612" s="153"/>
      <c r="J612" s="92">
        <f t="shared" si="119"/>
        <v>0</v>
      </c>
      <c r="K612" s="97">
        <f t="shared" si="116"/>
        <v>0</v>
      </c>
      <c r="L612" s="94">
        <f t="shared" si="120"/>
        <v>0</v>
      </c>
    </row>
    <row r="613" spans="2:12" ht="12.75">
      <c r="B613" s="31" t="s">
        <v>97</v>
      </c>
      <c r="C613" s="287">
        <f t="shared" si="115"/>
        <v>0</v>
      </c>
      <c r="D613" s="142"/>
      <c r="E613" s="142"/>
      <c r="F613" s="144"/>
      <c r="G613" s="142"/>
      <c r="H613" s="142"/>
      <c r="I613" s="153"/>
      <c r="J613" s="92">
        <f t="shared" si="119"/>
        <v>0</v>
      </c>
      <c r="K613" s="93">
        <f t="shared" si="116"/>
        <v>0</v>
      </c>
      <c r="L613" s="94">
        <f t="shared" si="120"/>
        <v>0</v>
      </c>
    </row>
    <row r="614" spans="2:12" ht="12.75">
      <c r="B614" s="31" t="s">
        <v>98</v>
      </c>
      <c r="C614" s="288">
        <f t="shared" si="115"/>
        <v>0</v>
      </c>
      <c r="D614" s="142"/>
      <c r="E614" s="142"/>
      <c r="F614" s="144"/>
      <c r="G614" s="142"/>
      <c r="H614" s="142"/>
      <c r="I614" s="153"/>
      <c r="J614" s="92">
        <f t="shared" si="119"/>
        <v>0</v>
      </c>
      <c r="K614" s="97">
        <f t="shared" si="116"/>
        <v>0</v>
      </c>
      <c r="L614" s="94">
        <f t="shared" si="120"/>
        <v>0</v>
      </c>
    </row>
    <row r="615" spans="2:12" ht="12.75">
      <c r="B615" s="31" t="s">
        <v>99</v>
      </c>
      <c r="C615" s="287">
        <f t="shared" si="115"/>
        <v>0</v>
      </c>
      <c r="D615" s="142"/>
      <c r="E615" s="142"/>
      <c r="F615" s="144"/>
      <c r="G615" s="142"/>
      <c r="H615" s="142"/>
      <c r="I615" s="153"/>
      <c r="J615" s="92">
        <f t="shared" si="119"/>
        <v>0</v>
      </c>
      <c r="K615" s="97">
        <f t="shared" si="116"/>
        <v>0</v>
      </c>
      <c r="L615" s="94">
        <f t="shared" si="120"/>
        <v>0</v>
      </c>
    </row>
    <row r="616" spans="2:12" ht="12.75">
      <c r="B616" s="31" t="s">
        <v>100</v>
      </c>
      <c r="C616" s="287">
        <f t="shared" si="115"/>
        <v>0</v>
      </c>
      <c r="D616" s="142"/>
      <c r="E616" s="142"/>
      <c r="F616" s="144"/>
      <c r="G616" s="142"/>
      <c r="H616" s="142"/>
      <c r="I616" s="153"/>
      <c r="J616" s="92">
        <f t="shared" si="119"/>
        <v>0</v>
      </c>
      <c r="K616" s="93">
        <f t="shared" si="116"/>
        <v>0</v>
      </c>
      <c r="L616" s="94">
        <f t="shared" si="120"/>
        <v>0</v>
      </c>
    </row>
    <row r="617" ht="12">
      <c r="C617" s="31"/>
    </row>
    <row r="618" spans="3:12" ht="12.75">
      <c r="C618" s="268" t="s">
        <v>1</v>
      </c>
      <c r="D618" s="269"/>
      <c r="E618" s="269"/>
      <c r="F618" s="269"/>
      <c r="G618" s="269"/>
      <c r="H618" s="269"/>
      <c r="I618" s="269"/>
      <c r="J618" s="269"/>
      <c r="K618" s="269"/>
      <c r="L618" s="270"/>
    </row>
    <row r="619" spans="2:12" ht="12.75">
      <c r="B619" s="31" t="s">
        <v>471</v>
      </c>
      <c r="C619" s="287">
        <f>C5</f>
        <v>0</v>
      </c>
      <c r="D619" s="142"/>
      <c r="E619" s="142"/>
      <c r="F619" s="144"/>
      <c r="G619" s="142"/>
      <c r="H619" s="142"/>
      <c r="I619" s="153"/>
      <c r="J619" s="92">
        <f>IF(G619&gt;0,(D619*(F619/G619)),0)</f>
        <v>0</v>
      </c>
      <c r="K619" s="93">
        <f>K5</f>
        <v>0</v>
      </c>
      <c r="L619" s="94">
        <f>IF(K619&gt;0,((J619/K619)*I619),0)</f>
        <v>0</v>
      </c>
    </row>
    <row r="620" spans="2:12" ht="12.75">
      <c r="B620" s="31" t="s">
        <v>472</v>
      </c>
      <c r="C620" s="288">
        <f>C6</f>
        <v>0</v>
      </c>
      <c r="D620" s="142"/>
      <c r="E620" s="142"/>
      <c r="F620" s="144"/>
      <c r="G620" s="142"/>
      <c r="H620" s="142"/>
      <c r="I620" s="153"/>
      <c r="J620" s="92">
        <f aca="true" t="shared" si="121" ref="J620:J632">IF(G620&gt;0,(D620*(F620/G620)),0)</f>
        <v>0</v>
      </c>
      <c r="K620" s="97">
        <f>K6</f>
        <v>0</v>
      </c>
      <c r="L620" s="94">
        <f aca="true" t="shared" si="122" ref="L620:L632">IF(K620&gt;0,((J620/K620)*I620),0)</f>
        <v>0</v>
      </c>
    </row>
    <row r="621" spans="2:12" ht="12.75">
      <c r="B621" s="31" t="s">
        <v>473</v>
      </c>
      <c r="C621" s="287">
        <f>C7</f>
        <v>0</v>
      </c>
      <c r="D621" s="142"/>
      <c r="E621" s="142"/>
      <c r="F621" s="144"/>
      <c r="G621" s="142"/>
      <c r="H621" s="142"/>
      <c r="I621" s="153"/>
      <c r="J621" s="92">
        <f t="shared" si="121"/>
        <v>0</v>
      </c>
      <c r="K621" s="97">
        <f>K7</f>
        <v>0</v>
      </c>
      <c r="L621" s="94">
        <f t="shared" si="122"/>
        <v>0</v>
      </c>
    </row>
    <row r="622" spans="2:12" ht="12.75">
      <c r="B622" s="31" t="s">
        <v>474</v>
      </c>
      <c r="C622" s="287">
        <f aca="true" t="shared" si="123" ref="C622:C685">C8</f>
        <v>0</v>
      </c>
      <c r="D622" s="142"/>
      <c r="E622" s="142"/>
      <c r="F622" s="144"/>
      <c r="G622" s="142"/>
      <c r="H622" s="142"/>
      <c r="I622" s="153"/>
      <c r="J622" s="92">
        <f t="shared" si="121"/>
        <v>0</v>
      </c>
      <c r="K622" s="93">
        <f aca="true" t="shared" si="124" ref="K622:K685">K8</f>
        <v>0</v>
      </c>
      <c r="L622" s="94">
        <f t="shared" si="122"/>
        <v>0</v>
      </c>
    </row>
    <row r="623" spans="2:12" ht="12.75">
      <c r="B623" s="31" t="s">
        <v>475</v>
      </c>
      <c r="C623" s="288">
        <f t="shared" si="123"/>
        <v>0</v>
      </c>
      <c r="D623" s="142"/>
      <c r="E623" s="142"/>
      <c r="F623" s="144"/>
      <c r="G623" s="142"/>
      <c r="H623" s="142"/>
      <c r="I623" s="153"/>
      <c r="J623" s="92">
        <f t="shared" si="121"/>
        <v>0</v>
      </c>
      <c r="K623" s="97">
        <f t="shared" si="124"/>
        <v>0</v>
      </c>
      <c r="L623" s="94">
        <f t="shared" si="122"/>
        <v>0</v>
      </c>
    </row>
    <row r="624" spans="2:12" ht="12.75">
      <c r="B624" s="31" t="s">
        <v>476</v>
      </c>
      <c r="C624" s="287">
        <f t="shared" si="123"/>
        <v>0</v>
      </c>
      <c r="D624" s="142"/>
      <c r="E624" s="142"/>
      <c r="F624" s="144"/>
      <c r="G624" s="142"/>
      <c r="H624" s="142"/>
      <c r="I624" s="153"/>
      <c r="J624" s="92">
        <f t="shared" si="121"/>
        <v>0</v>
      </c>
      <c r="K624" s="97">
        <f t="shared" si="124"/>
        <v>0</v>
      </c>
      <c r="L624" s="94">
        <f t="shared" si="122"/>
        <v>0</v>
      </c>
    </row>
    <row r="625" spans="2:12" ht="12.75">
      <c r="B625" s="31" t="s">
        <v>477</v>
      </c>
      <c r="C625" s="287">
        <f t="shared" si="123"/>
        <v>0</v>
      </c>
      <c r="D625" s="142"/>
      <c r="E625" s="142"/>
      <c r="F625" s="144"/>
      <c r="G625" s="142"/>
      <c r="H625" s="142"/>
      <c r="I625" s="153"/>
      <c r="J625" s="92">
        <f t="shared" si="121"/>
        <v>0</v>
      </c>
      <c r="K625" s="93">
        <f t="shared" si="124"/>
        <v>0</v>
      </c>
      <c r="L625" s="94">
        <f t="shared" si="122"/>
        <v>0</v>
      </c>
    </row>
    <row r="626" spans="2:12" ht="12.75">
      <c r="B626" s="31" t="s">
        <v>478</v>
      </c>
      <c r="C626" s="288">
        <f t="shared" si="123"/>
        <v>0</v>
      </c>
      <c r="D626" s="142"/>
      <c r="E626" s="142"/>
      <c r="F626" s="144"/>
      <c r="G626" s="142"/>
      <c r="H626" s="142"/>
      <c r="I626" s="153"/>
      <c r="J626" s="92">
        <f t="shared" si="121"/>
        <v>0</v>
      </c>
      <c r="K626" s="97">
        <f t="shared" si="124"/>
        <v>0</v>
      </c>
      <c r="L626" s="94">
        <f t="shared" si="122"/>
        <v>0</v>
      </c>
    </row>
    <row r="627" spans="2:12" ht="12.75">
      <c r="B627" s="31" t="s">
        <v>479</v>
      </c>
      <c r="C627" s="287">
        <f t="shared" si="123"/>
        <v>0</v>
      </c>
      <c r="D627" s="142"/>
      <c r="E627" s="142"/>
      <c r="F627" s="144"/>
      <c r="G627" s="142"/>
      <c r="H627" s="142"/>
      <c r="I627" s="153"/>
      <c r="J627" s="92">
        <f t="shared" si="121"/>
        <v>0</v>
      </c>
      <c r="K627" s="97">
        <f t="shared" si="124"/>
        <v>0</v>
      </c>
      <c r="L627" s="94">
        <f t="shared" si="122"/>
        <v>0</v>
      </c>
    </row>
    <row r="628" spans="2:12" ht="12.75">
      <c r="B628" s="31" t="s">
        <v>480</v>
      </c>
      <c r="C628" s="287">
        <f t="shared" si="123"/>
        <v>0</v>
      </c>
      <c r="D628" s="142"/>
      <c r="E628" s="142"/>
      <c r="F628" s="144"/>
      <c r="G628" s="142"/>
      <c r="H628" s="142"/>
      <c r="I628" s="153"/>
      <c r="J628" s="92">
        <f t="shared" si="121"/>
        <v>0</v>
      </c>
      <c r="K628" s="93">
        <f t="shared" si="124"/>
        <v>0</v>
      </c>
      <c r="L628" s="94">
        <f t="shared" si="122"/>
        <v>0</v>
      </c>
    </row>
    <row r="629" spans="2:12" ht="12.75">
      <c r="B629" s="31" t="s">
        <v>481</v>
      </c>
      <c r="C629" s="288">
        <f t="shared" si="123"/>
        <v>0</v>
      </c>
      <c r="D629" s="142"/>
      <c r="E629" s="142"/>
      <c r="F629" s="144"/>
      <c r="G629" s="142"/>
      <c r="H629" s="142"/>
      <c r="I629" s="153"/>
      <c r="J629" s="92">
        <f t="shared" si="121"/>
        <v>0</v>
      </c>
      <c r="K629" s="97">
        <f t="shared" si="124"/>
        <v>0</v>
      </c>
      <c r="L629" s="94">
        <f t="shared" si="122"/>
        <v>0</v>
      </c>
    </row>
    <row r="630" spans="2:12" ht="12.75">
      <c r="B630" s="31" t="s">
        <v>482</v>
      </c>
      <c r="C630" s="287">
        <f t="shared" si="123"/>
        <v>0</v>
      </c>
      <c r="D630" s="142"/>
      <c r="E630" s="142"/>
      <c r="F630" s="144"/>
      <c r="G630" s="142"/>
      <c r="H630" s="142"/>
      <c r="I630" s="153"/>
      <c r="J630" s="92">
        <f t="shared" si="121"/>
        <v>0</v>
      </c>
      <c r="K630" s="97">
        <f t="shared" si="124"/>
        <v>0</v>
      </c>
      <c r="L630" s="94">
        <f t="shared" si="122"/>
        <v>0</v>
      </c>
    </row>
    <row r="631" spans="2:12" ht="12.75">
      <c r="B631" s="31" t="s">
        <v>483</v>
      </c>
      <c r="C631" s="287">
        <f t="shared" si="123"/>
        <v>0</v>
      </c>
      <c r="D631" s="142"/>
      <c r="E631" s="142"/>
      <c r="F631" s="144"/>
      <c r="G631" s="142"/>
      <c r="H631" s="142"/>
      <c r="I631" s="153"/>
      <c r="J631" s="92">
        <f>IF(G631&gt;0,(D631*(F631/G631)),0)</f>
        <v>0</v>
      </c>
      <c r="K631" s="93">
        <f t="shared" si="124"/>
        <v>0</v>
      </c>
      <c r="L631" s="94">
        <f>IF(K631&gt;0,((J631/K631)*I631),0)</f>
        <v>0</v>
      </c>
    </row>
    <row r="632" spans="2:12" ht="12.75">
      <c r="B632" s="31" t="s">
        <v>484</v>
      </c>
      <c r="C632" s="288">
        <f t="shared" si="123"/>
        <v>0</v>
      </c>
      <c r="D632" s="142"/>
      <c r="E632" s="142"/>
      <c r="F632" s="144"/>
      <c r="G632" s="142"/>
      <c r="H632" s="142"/>
      <c r="I632" s="153"/>
      <c r="J632" s="92">
        <f aca="true" t="shared" si="125" ref="J632:J644">IF(G632&gt;0,(D632*(F632/G632)),0)</f>
        <v>0</v>
      </c>
      <c r="K632" s="97">
        <f t="shared" si="124"/>
        <v>0</v>
      </c>
      <c r="L632" s="94">
        <f aca="true" t="shared" si="126" ref="L632:L644">IF(K632&gt;0,((J632/K632)*I632),0)</f>
        <v>0</v>
      </c>
    </row>
    <row r="633" spans="2:12" ht="12.75">
      <c r="B633" s="31" t="s">
        <v>485</v>
      </c>
      <c r="C633" s="287">
        <f t="shared" si="123"/>
        <v>0</v>
      </c>
      <c r="D633" s="142"/>
      <c r="E633" s="142"/>
      <c r="F633" s="144"/>
      <c r="G633" s="142"/>
      <c r="H633" s="142"/>
      <c r="I633" s="153"/>
      <c r="J633" s="92">
        <f t="shared" si="125"/>
        <v>0</v>
      </c>
      <c r="K633" s="97">
        <f t="shared" si="124"/>
        <v>0</v>
      </c>
      <c r="L633" s="94">
        <f t="shared" si="126"/>
        <v>0</v>
      </c>
    </row>
    <row r="634" spans="2:12" ht="12.75">
      <c r="B634" s="31" t="s">
        <v>486</v>
      </c>
      <c r="C634" s="287">
        <f t="shared" si="123"/>
        <v>0</v>
      </c>
      <c r="D634" s="142"/>
      <c r="E634" s="142"/>
      <c r="F634" s="144"/>
      <c r="G634" s="142"/>
      <c r="H634" s="142"/>
      <c r="I634" s="153"/>
      <c r="J634" s="92">
        <f t="shared" si="125"/>
        <v>0</v>
      </c>
      <c r="K634" s="93">
        <f t="shared" si="124"/>
        <v>0</v>
      </c>
      <c r="L634" s="94">
        <f t="shared" si="126"/>
        <v>0</v>
      </c>
    </row>
    <row r="635" spans="2:12" ht="12.75">
      <c r="B635" s="31" t="s">
        <v>487</v>
      </c>
      <c r="C635" s="288">
        <f t="shared" si="123"/>
        <v>0</v>
      </c>
      <c r="D635" s="142"/>
      <c r="E635" s="142"/>
      <c r="F635" s="144"/>
      <c r="G635" s="142"/>
      <c r="H635" s="142"/>
      <c r="I635" s="153"/>
      <c r="J635" s="92">
        <f t="shared" si="125"/>
        <v>0</v>
      </c>
      <c r="K635" s="97">
        <f t="shared" si="124"/>
        <v>0</v>
      </c>
      <c r="L635" s="94">
        <f t="shared" si="126"/>
        <v>0</v>
      </c>
    </row>
    <row r="636" spans="2:12" ht="12.75">
      <c r="B636" s="31" t="s">
        <v>488</v>
      </c>
      <c r="C636" s="287">
        <f t="shared" si="123"/>
        <v>0</v>
      </c>
      <c r="D636" s="142"/>
      <c r="E636" s="142"/>
      <c r="F636" s="144"/>
      <c r="G636" s="142"/>
      <c r="H636" s="142"/>
      <c r="I636" s="153"/>
      <c r="J636" s="92">
        <f t="shared" si="125"/>
        <v>0</v>
      </c>
      <c r="K636" s="97">
        <f t="shared" si="124"/>
        <v>0</v>
      </c>
      <c r="L636" s="94">
        <f t="shared" si="126"/>
        <v>0</v>
      </c>
    </row>
    <row r="637" spans="2:12" ht="12.75">
      <c r="B637" s="31" t="s">
        <v>489</v>
      </c>
      <c r="C637" s="287">
        <f t="shared" si="123"/>
        <v>0</v>
      </c>
      <c r="D637" s="142"/>
      <c r="E637" s="142"/>
      <c r="F637" s="144"/>
      <c r="G637" s="142"/>
      <c r="H637" s="142"/>
      <c r="I637" s="153"/>
      <c r="J637" s="92">
        <f t="shared" si="125"/>
        <v>0</v>
      </c>
      <c r="K637" s="93">
        <f t="shared" si="124"/>
        <v>0</v>
      </c>
      <c r="L637" s="94">
        <f t="shared" si="126"/>
        <v>0</v>
      </c>
    </row>
    <row r="638" spans="2:12" ht="12.75">
      <c r="B638" s="31" t="s">
        <v>490</v>
      </c>
      <c r="C638" s="288">
        <f t="shared" si="123"/>
        <v>0</v>
      </c>
      <c r="D638" s="142"/>
      <c r="E638" s="142"/>
      <c r="F638" s="144"/>
      <c r="G638" s="142"/>
      <c r="H638" s="142"/>
      <c r="I638" s="153"/>
      <c r="J638" s="92">
        <f t="shared" si="125"/>
        <v>0</v>
      </c>
      <c r="K638" s="97">
        <f t="shared" si="124"/>
        <v>0</v>
      </c>
      <c r="L638" s="94">
        <f t="shared" si="126"/>
        <v>0</v>
      </c>
    </row>
    <row r="639" spans="2:12" ht="12.75">
      <c r="B639" s="31" t="s">
        <v>491</v>
      </c>
      <c r="C639" s="287">
        <f t="shared" si="123"/>
        <v>0</v>
      </c>
      <c r="D639" s="142"/>
      <c r="E639" s="142"/>
      <c r="F639" s="144"/>
      <c r="G639" s="142"/>
      <c r="H639" s="142"/>
      <c r="I639" s="153"/>
      <c r="J639" s="92">
        <f t="shared" si="125"/>
        <v>0</v>
      </c>
      <c r="K639" s="97">
        <f t="shared" si="124"/>
        <v>0</v>
      </c>
      <c r="L639" s="94">
        <f t="shared" si="126"/>
        <v>0</v>
      </c>
    </row>
    <row r="640" spans="2:12" ht="12.75">
      <c r="B640" s="31" t="s">
        <v>492</v>
      </c>
      <c r="C640" s="287">
        <f t="shared" si="123"/>
        <v>0</v>
      </c>
      <c r="D640" s="142"/>
      <c r="E640" s="142"/>
      <c r="F640" s="144"/>
      <c r="G640" s="142"/>
      <c r="H640" s="142"/>
      <c r="I640" s="153"/>
      <c r="J640" s="92">
        <f t="shared" si="125"/>
        <v>0</v>
      </c>
      <c r="K640" s="93">
        <f t="shared" si="124"/>
        <v>0</v>
      </c>
      <c r="L640" s="94">
        <f t="shared" si="126"/>
        <v>0</v>
      </c>
    </row>
    <row r="641" spans="2:12" ht="12.75">
      <c r="B641" s="31" t="s">
        <v>493</v>
      </c>
      <c r="C641" s="288">
        <f t="shared" si="123"/>
        <v>0</v>
      </c>
      <c r="D641" s="142"/>
      <c r="E641" s="142"/>
      <c r="F641" s="144"/>
      <c r="G641" s="142"/>
      <c r="H641" s="142"/>
      <c r="I641" s="153"/>
      <c r="J641" s="92">
        <f t="shared" si="125"/>
        <v>0</v>
      </c>
      <c r="K641" s="97">
        <f t="shared" si="124"/>
        <v>0</v>
      </c>
      <c r="L641" s="94">
        <f t="shared" si="126"/>
        <v>0</v>
      </c>
    </row>
    <row r="642" spans="2:12" ht="12.75">
      <c r="B642" s="31" t="s">
        <v>494</v>
      </c>
      <c r="C642" s="287">
        <f t="shared" si="123"/>
        <v>0</v>
      </c>
      <c r="D642" s="142"/>
      <c r="E642" s="142"/>
      <c r="F642" s="144"/>
      <c r="G642" s="142"/>
      <c r="H642" s="142"/>
      <c r="I642" s="153"/>
      <c r="J642" s="92">
        <f t="shared" si="125"/>
        <v>0</v>
      </c>
      <c r="K642" s="97">
        <f t="shared" si="124"/>
        <v>0</v>
      </c>
      <c r="L642" s="94">
        <f t="shared" si="126"/>
        <v>0</v>
      </c>
    </row>
    <row r="643" spans="2:12" ht="12.75">
      <c r="B643" s="31" t="s">
        <v>495</v>
      </c>
      <c r="C643" s="287">
        <f t="shared" si="123"/>
        <v>0</v>
      </c>
      <c r="D643" s="142"/>
      <c r="E643" s="142"/>
      <c r="F643" s="144"/>
      <c r="G643" s="142"/>
      <c r="H643" s="142"/>
      <c r="I643" s="153"/>
      <c r="J643" s="92">
        <f t="shared" si="125"/>
        <v>0</v>
      </c>
      <c r="K643" s="93">
        <f t="shared" si="124"/>
        <v>0</v>
      </c>
      <c r="L643" s="94">
        <f t="shared" si="126"/>
        <v>0</v>
      </c>
    </row>
    <row r="644" spans="2:12" ht="12.75">
      <c r="B644" s="31" t="s">
        <v>26</v>
      </c>
      <c r="C644" s="288">
        <f t="shared" si="123"/>
        <v>0</v>
      </c>
      <c r="D644" s="142"/>
      <c r="E644" s="142"/>
      <c r="F644" s="144"/>
      <c r="G644" s="142"/>
      <c r="H644" s="142"/>
      <c r="I644" s="153"/>
      <c r="J644" s="92">
        <f>IF(G644&gt;0,(D644*(F644/G644)),0)</f>
        <v>0</v>
      </c>
      <c r="K644" s="97">
        <f t="shared" si="124"/>
        <v>0</v>
      </c>
      <c r="L644" s="94">
        <f>IF(K644&gt;0,((J644/K644)*I644),0)</f>
        <v>0</v>
      </c>
    </row>
    <row r="645" spans="2:12" ht="12.75">
      <c r="B645" s="31" t="s">
        <v>27</v>
      </c>
      <c r="C645" s="287">
        <f t="shared" si="123"/>
        <v>0</v>
      </c>
      <c r="D645" s="142"/>
      <c r="E645" s="142"/>
      <c r="F645" s="144"/>
      <c r="G645" s="142"/>
      <c r="H645" s="142"/>
      <c r="I645" s="153"/>
      <c r="J645" s="92">
        <f aca="true" t="shared" si="127" ref="J645:J657">IF(G645&gt;0,(D645*(F645/G645)),0)</f>
        <v>0</v>
      </c>
      <c r="K645" s="97">
        <f t="shared" si="124"/>
        <v>0</v>
      </c>
      <c r="L645" s="94">
        <f aca="true" t="shared" si="128" ref="L645:L657">IF(K645&gt;0,((J645/K645)*I645),0)</f>
        <v>0</v>
      </c>
    </row>
    <row r="646" spans="2:12" ht="12.75">
      <c r="B646" s="31" t="s">
        <v>28</v>
      </c>
      <c r="C646" s="287">
        <f t="shared" si="123"/>
        <v>0</v>
      </c>
      <c r="D646" s="142"/>
      <c r="E646" s="142"/>
      <c r="F646" s="144"/>
      <c r="G646" s="142"/>
      <c r="H646" s="142"/>
      <c r="I646" s="153"/>
      <c r="J646" s="92">
        <f t="shared" si="127"/>
        <v>0</v>
      </c>
      <c r="K646" s="93">
        <f t="shared" si="124"/>
        <v>0</v>
      </c>
      <c r="L646" s="94">
        <f t="shared" si="128"/>
        <v>0</v>
      </c>
    </row>
    <row r="647" spans="2:12" ht="12.75">
      <c r="B647" s="31" t="s">
        <v>29</v>
      </c>
      <c r="C647" s="288">
        <f t="shared" si="123"/>
        <v>0</v>
      </c>
      <c r="D647" s="142"/>
      <c r="E647" s="142"/>
      <c r="F647" s="144"/>
      <c r="G647" s="142"/>
      <c r="H647" s="142"/>
      <c r="I647" s="153"/>
      <c r="J647" s="92">
        <f t="shared" si="127"/>
        <v>0</v>
      </c>
      <c r="K647" s="97">
        <f t="shared" si="124"/>
        <v>0</v>
      </c>
      <c r="L647" s="94">
        <f t="shared" si="128"/>
        <v>0</v>
      </c>
    </row>
    <row r="648" spans="2:12" ht="12.75">
      <c r="B648" s="31" t="s">
        <v>30</v>
      </c>
      <c r="C648" s="287">
        <f t="shared" si="123"/>
        <v>0</v>
      </c>
      <c r="D648" s="142"/>
      <c r="E648" s="142"/>
      <c r="F648" s="144"/>
      <c r="G648" s="142"/>
      <c r="H648" s="142"/>
      <c r="I648" s="153"/>
      <c r="J648" s="92">
        <f t="shared" si="127"/>
        <v>0</v>
      </c>
      <c r="K648" s="97">
        <f t="shared" si="124"/>
        <v>0</v>
      </c>
      <c r="L648" s="94">
        <f t="shared" si="128"/>
        <v>0</v>
      </c>
    </row>
    <row r="649" spans="2:12" ht="12.75">
      <c r="B649" s="31" t="s">
        <v>31</v>
      </c>
      <c r="C649" s="287">
        <f t="shared" si="123"/>
        <v>0</v>
      </c>
      <c r="D649" s="142"/>
      <c r="E649" s="142"/>
      <c r="F649" s="144"/>
      <c r="G649" s="142"/>
      <c r="H649" s="142"/>
      <c r="I649" s="153"/>
      <c r="J649" s="92">
        <f t="shared" si="127"/>
        <v>0</v>
      </c>
      <c r="K649" s="93">
        <f t="shared" si="124"/>
        <v>0</v>
      </c>
      <c r="L649" s="94">
        <f t="shared" si="128"/>
        <v>0</v>
      </c>
    </row>
    <row r="650" spans="2:12" ht="12.75">
      <c r="B650" s="31" t="s">
        <v>32</v>
      </c>
      <c r="C650" s="288">
        <f t="shared" si="123"/>
        <v>0</v>
      </c>
      <c r="D650" s="142"/>
      <c r="E650" s="142"/>
      <c r="F650" s="144"/>
      <c r="G650" s="142"/>
      <c r="H650" s="142"/>
      <c r="I650" s="153"/>
      <c r="J650" s="92">
        <f t="shared" si="127"/>
        <v>0</v>
      </c>
      <c r="K650" s="97">
        <f t="shared" si="124"/>
        <v>0</v>
      </c>
      <c r="L650" s="94">
        <f t="shared" si="128"/>
        <v>0</v>
      </c>
    </row>
    <row r="651" spans="2:12" ht="12.75">
      <c r="B651" s="31" t="s">
        <v>33</v>
      </c>
      <c r="C651" s="287">
        <f t="shared" si="123"/>
        <v>0</v>
      </c>
      <c r="D651" s="142"/>
      <c r="E651" s="142"/>
      <c r="F651" s="144"/>
      <c r="G651" s="142"/>
      <c r="H651" s="142"/>
      <c r="I651" s="153"/>
      <c r="J651" s="92">
        <f t="shared" si="127"/>
        <v>0</v>
      </c>
      <c r="K651" s="97">
        <f t="shared" si="124"/>
        <v>0</v>
      </c>
      <c r="L651" s="94">
        <f t="shared" si="128"/>
        <v>0</v>
      </c>
    </row>
    <row r="652" spans="2:12" ht="12.75">
      <c r="B652" s="31" t="s">
        <v>34</v>
      </c>
      <c r="C652" s="287">
        <f t="shared" si="123"/>
        <v>0</v>
      </c>
      <c r="D652" s="142"/>
      <c r="E652" s="142"/>
      <c r="F652" s="144"/>
      <c r="G652" s="142"/>
      <c r="H652" s="142"/>
      <c r="I652" s="153"/>
      <c r="J652" s="92">
        <f t="shared" si="127"/>
        <v>0</v>
      </c>
      <c r="K652" s="93">
        <f t="shared" si="124"/>
        <v>0</v>
      </c>
      <c r="L652" s="94">
        <f t="shared" si="128"/>
        <v>0</v>
      </c>
    </row>
    <row r="653" spans="2:12" ht="12.75">
      <c r="B653" s="31" t="s">
        <v>35</v>
      </c>
      <c r="C653" s="288">
        <f t="shared" si="123"/>
        <v>0</v>
      </c>
      <c r="D653" s="142"/>
      <c r="E653" s="142"/>
      <c r="F653" s="144"/>
      <c r="G653" s="142"/>
      <c r="H653" s="142"/>
      <c r="I653" s="153"/>
      <c r="J653" s="92">
        <f t="shared" si="127"/>
        <v>0</v>
      </c>
      <c r="K653" s="97">
        <f t="shared" si="124"/>
        <v>0</v>
      </c>
      <c r="L653" s="94">
        <f t="shared" si="128"/>
        <v>0</v>
      </c>
    </row>
    <row r="654" spans="2:12" ht="12.75">
      <c r="B654" s="31" t="s">
        <v>36</v>
      </c>
      <c r="C654" s="287">
        <f t="shared" si="123"/>
        <v>0</v>
      </c>
      <c r="D654" s="142"/>
      <c r="E654" s="142"/>
      <c r="F654" s="144"/>
      <c r="G654" s="142"/>
      <c r="H654" s="142"/>
      <c r="I654" s="153"/>
      <c r="J654" s="92">
        <f t="shared" si="127"/>
        <v>0</v>
      </c>
      <c r="K654" s="97">
        <f t="shared" si="124"/>
        <v>0</v>
      </c>
      <c r="L654" s="94">
        <f t="shared" si="128"/>
        <v>0</v>
      </c>
    </row>
    <row r="655" spans="2:12" ht="12.75">
      <c r="B655" s="31" t="s">
        <v>37</v>
      </c>
      <c r="C655" s="287">
        <f t="shared" si="123"/>
        <v>0</v>
      </c>
      <c r="D655" s="142"/>
      <c r="E655" s="142"/>
      <c r="F655" s="144"/>
      <c r="G655" s="142"/>
      <c r="H655" s="142"/>
      <c r="I655" s="153"/>
      <c r="J655" s="92">
        <f t="shared" si="127"/>
        <v>0</v>
      </c>
      <c r="K655" s="93">
        <f t="shared" si="124"/>
        <v>0</v>
      </c>
      <c r="L655" s="94">
        <f t="shared" si="128"/>
        <v>0</v>
      </c>
    </row>
    <row r="656" spans="2:12" ht="12.75">
      <c r="B656" s="31" t="s">
        <v>38</v>
      </c>
      <c r="C656" s="288">
        <f t="shared" si="123"/>
        <v>0</v>
      </c>
      <c r="D656" s="142"/>
      <c r="E656" s="142"/>
      <c r="F656" s="144"/>
      <c r="G656" s="142"/>
      <c r="H656" s="142"/>
      <c r="I656" s="153"/>
      <c r="J656" s="92">
        <f>IF(G656&gt;0,(D656*(F656/G656)),0)</f>
        <v>0</v>
      </c>
      <c r="K656" s="97">
        <f t="shared" si="124"/>
        <v>0</v>
      </c>
      <c r="L656" s="94">
        <f>IF(K656&gt;0,((J656/K656)*I656),0)</f>
        <v>0</v>
      </c>
    </row>
    <row r="657" spans="2:12" ht="12.75">
      <c r="B657" s="31" t="s">
        <v>39</v>
      </c>
      <c r="C657" s="287">
        <f t="shared" si="123"/>
        <v>0</v>
      </c>
      <c r="D657" s="142"/>
      <c r="E657" s="142"/>
      <c r="F657" s="144"/>
      <c r="G657" s="142"/>
      <c r="H657" s="142"/>
      <c r="I657" s="153"/>
      <c r="J657" s="92">
        <f aca="true" t="shared" si="129" ref="J657:J668">IF(G657&gt;0,(D657*(F657/G657)),0)</f>
        <v>0</v>
      </c>
      <c r="K657" s="97">
        <f t="shared" si="124"/>
        <v>0</v>
      </c>
      <c r="L657" s="94">
        <f aca="true" t="shared" si="130" ref="L657:L668">IF(K657&gt;0,((J657/K657)*I657),0)</f>
        <v>0</v>
      </c>
    </row>
    <row r="658" spans="2:12" ht="12.75">
      <c r="B658" s="31" t="s">
        <v>40</v>
      </c>
      <c r="C658" s="287">
        <f t="shared" si="123"/>
        <v>0</v>
      </c>
      <c r="D658" s="142"/>
      <c r="E658" s="142"/>
      <c r="F658" s="144"/>
      <c r="G658" s="142"/>
      <c r="H658" s="142"/>
      <c r="I658" s="153"/>
      <c r="J658" s="92">
        <f t="shared" si="129"/>
        <v>0</v>
      </c>
      <c r="K658" s="93">
        <f t="shared" si="124"/>
        <v>0</v>
      </c>
      <c r="L658" s="94">
        <f t="shared" si="130"/>
        <v>0</v>
      </c>
    </row>
    <row r="659" spans="2:12" ht="12.75">
      <c r="B659" s="31" t="s">
        <v>41</v>
      </c>
      <c r="C659" s="288">
        <f t="shared" si="123"/>
        <v>0</v>
      </c>
      <c r="D659" s="142"/>
      <c r="E659" s="142"/>
      <c r="F659" s="144"/>
      <c r="G659" s="142"/>
      <c r="H659" s="142"/>
      <c r="I659" s="153"/>
      <c r="J659" s="92">
        <f t="shared" si="129"/>
        <v>0</v>
      </c>
      <c r="K659" s="97">
        <f t="shared" si="124"/>
        <v>0</v>
      </c>
      <c r="L659" s="94">
        <f t="shared" si="130"/>
        <v>0</v>
      </c>
    </row>
    <row r="660" spans="2:12" ht="12.75">
      <c r="B660" s="31" t="s">
        <v>42</v>
      </c>
      <c r="C660" s="287">
        <f t="shared" si="123"/>
        <v>0</v>
      </c>
      <c r="D660" s="142"/>
      <c r="E660" s="142"/>
      <c r="F660" s="144"/>
      <c r="G660" s="142"/>
      <c r="H660" s="142"/>
      <c r="I660" s="153"/>
      <c r="J660" s="92">
        <f t="shared" si="129"/>
        <v>0</v>
      </c>
      <c r="K660" s="97">
        <f t="shared" si="124"/>
        <v>0</v>
      </c>
      <c r="L660" s="94">
        <f t="shared" si="130"/>
        <v>0</v>
      </c>
    </row>
    <row r="661" spans="2:12" ht="12.75">
      <c r="B661" s="31" t="s">
        <v>43</v>
      </c>
      <c r="C661" s="287">
        <f t="shared" si="123"/>
        <v>0</v>
      </c>
      <c r="D661" s="142"/>
      <c r="E661" s="142"/>
      <c r="F661" s="144"/>
      <c r="G661" s="142"/>
      <c r="H661" s="142"/>
      <c r="I661" s="153"/>
      <c r="J661" s="92">
        <f t="shared" si="129"/>
        <v>0</v>
      </c>
      <c r="K661" s="93">
        <f t="shared" si="124"/>
        <v>0</v>
      </c>
      <c r="L661" s="94">
        <f t="shared" si="130"/>
        <v>0</v>
      </c>
    </row>
    <row r="662" spans="2:12" ht="12.75">
      <c r="B662" s="31" t="s">
        <v>44</v>
      </c>
      <c r="C662" s="288">
        <f t="shared" si="123"/>
        <v>0</v>
      </c>
      <c r="D662" s="142"/>
      <c r="E662" s="142"/>
      <c r="F662" s="144"/>
      <c r="G662" s="142"/>
      <c r="H662" s="142"/>
      <c r="I662" s="153"/>
      <c r="J662" s="92">
        <f t="shared" si="129"/>
        <v>0</v>
      </c>
      <c r="K662" s="97">
        <f t="shared" si="124"/>
        <v>0</v>
      </c>
      <c r="L662" s="94">
        <f t="shared" si="130"/>
        <v>0</v>
      </c>
    </row>
    <row r="663" spans="2:12" ht="12.75">
      <c r="B663" s="31" t="s">
        <v>45</v>
      </c>
      <c r="C663" s="287">
        <f t="shared" si="123"/>
        <v>0</v>
      </c>
      <c r="D663" s="142"/>
      <c r="E663" s="142"/>
      <c r="F663" s="144"/>
      <c r="G663" s="142"/>
      <c r="H663" s="142"/>
      <c r="I663" s="153"/>
      <c r="J663" s="92">
        <f t="shared" si="129"/>
        <v>0</v>
      </c>
      <c r="K663" s="97">
        <f t="shared" si="124"/>
        <v>0</v>
      </c>
      <c r="L663" s="94">
        <f t="shared" si="130"/>
        <v>0</v>
      </c>
    </row>
    <row r="664" spans="2:12" ht="12.75">
      <c r="B664" s="31" t="s">
        <v>46</v>
      </c>
      <c r="C664" s="287">
        <f t="shared" si="123"/>
        <v>0</v>
      </c>
      <c r="D664" s="142"/>
      <c r="E664" s="142"/>
      <c r="F664" s="144"/>
      <c r="G664" s="142"/>
      <c r="H664" s="142"/>
      <c r="I664" s="153"/>
      <c r="J664" s="92">
        <f t="shared" si="129"/>
        <v>0</v>
      </c>
      <c r="K664" s="93">
        <f t="shared" si="124"/>
        <v>0</v>
      </c>
      <c r="L664" s="94">
        <f t="shared" si="130"/>
        <v>0</v>
      </c>
    </row>
    <row r="665" spans="2:12" ht="12.75">
      <c r="B665" s="31" t="s">
        <v>47</v>
      </c>
      <c r="C665" s="288">
        <f t="shared" si="123"/>
        <v>0</v>
      </c>
      <c r="D665" s="142"/>
      <c r="E665" s="142"/>
      <c r="F665" s="144"/>
      <c r="G665" s="142"/>
      <c r="H665" s="142"/>
      <c r="I665" s="153"/>
      <c r="J665" s="92">
        <f t="shared" si="129"/>
        <v>0</v>
      </c>
      <c r="K665" s="97">
        <f t="shared" si="124"/>
        <v>0</v>
      </c>
      <c r="L665" s="94">
        <f t="shared" si="130"/>
        <v>0</v>
      </c>
    </row>
    <row r="666" spans="2:12" ht="12.75">
      <c r="B666" s="31" t="s">
        <v>48</v>
      </c>
      <c r="C666" s="287">
        <f t="shared" si="123"/>
        <v>0</v>
      </c>
      <c r="D666" s="142"/>
      <c r="E666" s="142"/>
      <c r="F666" s="144"/>
      <c r="G666" s="142"/>
      <c r="H666" s="142"/>
      <c r="I666" s="153"/>
      <c r="J666" s="92">
        <f t="shared" si="129"/>
        <v>0</v>
      </c>
      <c r="K666" s="97">
        <f t="shared" si="124"/>
        <v>0</v>
      </c>
      <c r="L666" s="94">
        <f t="shared" si="130"/>
        <v>0</v>
      </c>
    </row>
    <row r="667" spans="2:12" ht="12.75">
      <c r="B667" s="31" t="s">
        <v>49</v>
      </c>
      <c r="C667" s="287">
        <f t="shared" si="123"/>
        <v>0</v>
      </c>
      <c r="D667" s="142"/>
      <c r="E667" s="142"/>
      <c r="F667" s="144"/>
      <c r="G667" s="142"/>
      <c r="H667" s="142"/>
      <c r="I667" s="153"/>
      <c r="J667" s="92">
        <f t="shared" si="129"/>
        <v>0</v>
      </c>
      <c r="K667" s="93">
        <f t="shared" si="124"/>
        <v>0</v>
      </c>
      <c r="L667" s="94">
        <f t="shared" si="130"/>
        <v>0</v>
      </c>
    </row>
    <row r="668" spans="2:12" ht="12.75">
      <c r="B668" s="31" t="s">
        <v>50</v>
      </c>
      <c r="C668" s="288">
        <f t="shared" si="123"/>
        <v>0</v>
      </c>
      <c r="D668" s="142"/>
      <c r="E668" s="142"/>
      <c r="F668" s="144"/>
      <c r="G668" s="142"/>
      <c r="H668" s="142"/>
      <c r="I668" s="153"/>
      <c r="J668" s="92">
        <f t="shared" si="129"/>
        <v>0</v>
      </c>
      <c r="K668" s="97">
        <f t="shared" si="124"/>
        <v>0</v>
      </c>
      <c r="L668" s="94">
        <f t="shared" si="130"/>
        <v>0</v>
      </c>
    </row>
    <row r="669" spans="2:12" ht="12.75">
      <c r="B669" s="31" t="s">
        <v>51</v>
      </c>
      <c r="C669" s="287">
        <f t="shared" si="123"/>
        <v>0</v>
      </c>
      <c r="D669" s="142"/>
      <c r="E669" s="142"/>
      <c r="F669" s="144"/>
      <c r="G669" s="142"/>
      <c r="H669" s="142"/>
      <c r="I669" s="153"/>
      <c r="J669" s="92">
        <f>IF(G669&gt;0,(D669*(F669/G669)),0)</f>
        <v>0</v>
      </c>
      <c r="K669" s="97">
        <f t="shared" si="124"/>
        <v>0</v>
      </c>
      <c r="L669" s="94">
        <f>IF(K669&gt;0,((J669/K669)*I669),0)</f>
        <v>0</v>
      </c>
    </row>
    <row r="670" spans="2:12" ht="12.75">
      <c r="B670" s="31" t="s">
        <v>52</v>
      </c>
      <c r="C670" s="287">
        <f t="shared" si="123"/>
        <v>0</v>
      </c>
      <c r="D670" s="142"/>
      <c r="E670" s="142"/>
      <c r="F670" s="144"/>
      <c r="G670" s="142"/>
      <c r="H670" s="142"/>
      <c r="I670" s="153"/>
      <c r="J670" s="92">
        <f aca="true" t="shared" si="131" ref="J670:J682">IF(G670&gt;0,(D670*(F670/G670)),0)</f>
        <v>0</v>
      </c>
      <c r="K670" s="93">
        <f t="shared" si="124"/>
        <v>0</v>
      </c>
      <c r="L670" s="94">
        <f aca="true" t="shared" si="132" ref="L670:L682">IF(K670&gt;0,((J670/K670)*I670),0)</f>
        <v>0</v>
      </c>
    </row>
    <row r="671" spans="2:12" ht="12.75">
      <c r="B671" s="31" t="s">
        <v>53</v>
      </c>
      <c r="C671" s="288">
        <f t="shared" si="123"/>
        <v>0</v>
      </c>
      <c r="D671" s="142"/>
      <c r="E671" s="142"/>
      <c r="F671" s="144"/>
      <c r="G671" s="142"/>
      <c r="H671" s="142"/>
      <c r="I671" s="153"/>
      <c r="J671" s="92">
        <f t="shared" si="131"/>
        <v>0</v>
      </c>
      <c r="K671" s="97">
        <f t="shared" si="124"/>
        <v>0</v>
      </c>
      <c r="L671" s="94">
        <f t="shared" si="132"/>
        <v>0</v>
      </c>
    </row>
    <row r="672" spans="2:12" ht="12.75">
      <c r="B672" s="31" t="s">
        <v>54</v>
      </c>
      <c r="C672" s="287">
        <f t="shared" si="123"/>
        <v>0</v>
      </c>
      <c r="D672" s="142"/>
      <c r="E672" s="142"/>
      <c r="F672" s="144"/>
      <c r="G672" s="142"/>
      <c r="H672" s="142"/>
      <c r="I672" s="153"/>
      <c r="J672" s="92">
        <f t="shared" si="131"/>
        <v>0</v>
      </c>
      <c r="K672" s="97">
        <f t="shared" si="124"/>
        <v>0</v>
      </c>
      <c r="L672" s="94">
        <f t="shared" si="132"/>
        <v>0</v>
      </c>
    </row>
    <row r="673" spans="2:12" ht="12.75">
      <c r="B673" s="31" t="s">
        <v>55</v>
      </c>
      <c r="C673" s="287">
        <f t="shared" si="123"/>
        <v>0</v>
      </c>
      <c r="D673" s="142"/>
      <c r="E673" s="142"/>
      <c r="F673" s="144"/>
      <c r="G673" s="142"/>
      <c r="H673" s="142"/>
      <c r="I673" s="153"/>
      <c r="J673" s="92">
        <f t="shared" si="131"/>
        <v>0</v>
      </c>
      <c r="K673" s="93">
        <f t="shared" si="124"/>
        <v>0</v>
      </c>
      <c r="L673" s="94">
        <f t="shared" si="132"/>
        <v>0</v>
      </c>
    </row>
    <row r="674" spans="2:12" ht="12.75">
      <c r="B674" s="31" t="s">
        <v>56</v>
      </c>
      <c r="C674" s="288">
        <f t="shared" si="123"/>
        <v>0</v>
      </c>
      <c r="D674" s="142"/>
      <c r="E674" s="142"/>
      <c r="F674" s="144"/>
      <c r="G674" s="142"/>
      <c r="H674" s="142"/>
      <c r="I674" s="153"/>
      <c r="J674" s="92">
        <f t="shared" si="131"/>
        <v>0</v>
      </c>
      <c r="K674" s="97">
        <f t="shared" si="124"/>
        <v>0</v>
      </c>
      <c r="L674" s="94">
        <f t="shared" si="132"/>
        <v>0</v>
      </c>
    </row>
    <row r="675" spans="2:12" ht="12.75">
      <c r="B675" s="31" t="s">
        <v>57</v>
      </c>
      <c r="C675" s="287">
        <f t="shared" si="123"/>
        <v>0</v>
      </c>
      <c r="D675" s="142"/>
      <c r="E675" s="142"/>
      <c r="F675" s="144"/>
      <c r="G675" s="142"/>
      <c r="H675" s="142"/>
      <c r="I675" s="153"/>
      <c r="J675" s="92">
        <f t="shared" si="131"/>
        <v>0</v>
      </c>
      <c r="K675" s="97">
        <f t="shared" si="124"/>
        <v>0</v>
      </c>
      <c r="L675" s="94">
        <f t="shared" si="132"/>
        <v>0</v>
      </c>
    </row>
    <row r="676" spans="2:12" ht="12.75">
      <c r="B676" s="31" t="s">
        <v>58</v>
      </c>
      <c r="C676" s="287">
        <f t="shared" si="123"/>
        <v>0</v>
      </c>
      <c r="D676" s="142"/>
      <c r="E676" s="142"/>
      <c r="F676" s="144"/>
      <c r="G676" s="142"/>
      <c r="H676" s="142"/>
      <c r="I676" s="153"/>
      <c r="J676" s="92">
        <f t="shared" si="131"/>
        <v>0</v>
      </c>
      <c r="K676" s="93">
        <f t="shared" si="124"/>
        <v>0</v>
      </c>
      <c r="L676" s="94">
        <f t="shared" si="132"/>
        <v>0</v>
      </c>
    </row>
    <row r="677" spans="2:12" ht="12.75">
      <c r="B677" s="31" t="s">
        <v>59</v>
      </c>
      <c r="C677" s="288">
        <f t="shared" si="123"/>
        <v>0</v>
      </c>
      <c r="D677" s="142"/>
      <c r="E677" s="142"/>
      <c r="F677" s="144"/>
      <c r="G677" s="142"/>
      <c r="H677" s="142"/>
      <c r="I677" s="153"/>
      <c r="J677" s="92">
        <f t="shared" si="131"/>
        <v>0</v>
      </c>
      <c r="K677" s="97">
        <f t="shared" si="124"/>
        <v>0</v>
      </c>
      <c r="L677" s="94">
        <f t="shared" si="132"/>
        <v>0</v>
      </c>
    </row>
    <row r="678" spans="2:12" ht="12.75">
      <c r="B678" s="31" t="s">
        <v>60</v>
      </c>
      <c r="C678" s="287">
        <f t="shared" si="123"/>
        <v>0</v>
      </c>
      <c r="D678" s="142"/>
      <c r="E678" s="142"/>
      <c r="F678" s="144"/>
      <c r="G678" s="142"/>
      <c r="H678" s="142"/>
      <c r="I678" s="153"/>
      <c r="J678" s="92">
        <f t="shared" si="131"/>
        <v>0</v>
      </c>
      <c r="K678" s="97">
        <f t="shared" si="124"/>
        <v>0</v>
      </c>
      <c r="L678" s="94">
        <f t="shared" si="132"/>
        <v>0</v>
      </c>
    </row>
    <row r="679" spans="2:12" ht="12.75">
      <c r="B679" s="31" t="s">
        <v>61</v>
      </c>
      <c r="C679" s="287">
        <f t="shared" si="123"/>
        <v>0</v>
      </c>
      <c r="D679" s="142"/>
      <c r="E679" s="142"/>
      <c r="F679" s="144"/>
      <c r="G679" s="142"/>
      <c r="H679" s="142"/>
      <c r="I679" s="153"/>
      <c r="J679" s="92">
        <f t="shared" si="131"/>
        <v>0</v>
      </c>
      <c r="K679" s="93">
        <f t="shared" si="124"/>
        <v>0</v>
      </c>
      <c r="L679" s="94">
        <f t="shared" si="132"/>
        <v>0</v>
      </c>
    </row>
    <row r="680" spans="2:12" ht="12.75">
      <c r="B680" s="31" t="s">
        <v>62</v>
      </c>
      <c r="C680" s="288">
        <f t="shared" si="123"/>
        <v>0</v>
      </c>
      <c r="D680" s="142"/>
      <c r="E680" s="142"/>
      <c r="F680" s="144"/>
      <c r="G680" s="142"/>
      <c r="H680" s="142"/>
      <c r="I680" s="153"/>
      <c r="J680" s="92">
        <f t="shared" si="131"/>
        <v>0</v>
      </c>
      <c r="K680" s="97">
        <f t="shared" si="124"/>
        <v>0</v>
      </c>
      <c r="L680" s="94">
        <f t="shared" si="132"/>
        <v>0</v>
      </c>
    </row>
    <row r="681" spans="2:12" ht="12.75">
      <c r="B681" s="31" t="s">
        <v>63</v>
      </c>
      <c r="C681" s="287">
        <f t="shared" si="123"/>
        <v>0</v>
      </c>
      <c r="D681" s="142"/>
      <c r="E681" s="142"/>
      <c r="F681" s="144"/>
      <c r="G681" s="142"/>
      <c r="H681" s="142"/>
      <c r="I681" s="153"/>
      <c r="J681" s="92">
        <f>IF(G681&gt;0,(D681*(F681/G681)),0)</f>
        <v>0</v>
      </c>
      <c r="K681" s="97">
        <f t="shared" si="124"/>
        <v>0</v>
      </c>
      <c r="L681" s="94">
        <f>IF(K681&gt;0,((J681/K681)*I681),0)</f>
        <v>0</v>
      </c>
    </row>
    <row r="682" spans="2:12" ht="12.75">
      <c r="B682" s="31" t="s">
        <v>64</v>
      </c>
      <c r="C682" s="287">
        <f t="shared" si="123"/>
        <v>0</v>
      </c>
      <c r="D682" s="142"/>
      <c r="E682" s="142"/>
      <c r="F682" s="144"/>
      <c r="G682" s="142"/>
      <c r="H682" s="142"/>
      <c r="I682" s="153"/>
      <c r="J682" s="92">
        <f aca="true" t="shared" si="133" ref="J682:J693">IF(G682&gt;0,(D682*(F682/G682)),0)</f>
        <v>0</v>
      </c>
      <c r="K682" s="93">
        <f t="shared" si="124"/>
        <v>0</v>
      </c>
      <c r="L682" s="94">
        <f aca="true" t="shared" si="134" ref="L682:L693">IF(K682&gt;0,((J682/K682)*I682),0)</f>
        <v>0</v>
      </c>
    </row>
    <row r="683" spans="2:12" ht="12.75">
      <c r="B683" s="31" t="s">
        <v>65</v>
      </c>
      <c r="C683" s="288">
        <f t="shared" si="123"/>
        <v>0</v>
      </c>
      <c r="D683" s="142"/>
      <c r="E683" s="142"/>
      <c r="F683" s="144"/>
      <c r="G683" s="142"/>
      <c r="H683" s="142"/>
      <c r="I683" s="153"/>
      <c r="J683" s="92">
        <f t="shared" si="133"/>
        <v>0</v>
      </c>
      <c r="K683" s="97">
        <f t="shared" si="124"/>
        <v>0</v>
      </c>
      <c r="L683" s="94">
        <f t="shared" si="134"/>
        <v>0</v>
      </c>
    </row>
    <row r="684" spans="2:12" ht="12.75">
      <c r="B684" s="31" t="s">
        <v>66</v>
      </c>
      <c r="C684" s="287">
        <f t="shared" si="123"/>
        <v>0</v>
      </c>
      <c r="D684" s="142"/>
      <c r="E684" s="142"/>
      <c r="F684" s="144"/>
      <c r="G684" s="142"/>
      <c r="H684" s="142"/>
      <c r="I684" s="153"/>
      <c r="J684" s="92">
        <f t="shared" si="133"/>
        <v>0</v>
      </c>
      <c r="K684" s="97">
        <f t="shared" si="124"/>
        <v>0</v>
      </c>
      <c r="L684" s="94">
        <f t="shared" si="134"/>
        <v>0</v>
      </c>
    </row>
    <row r="685" spans="2:12" ht="12.75">
      <c r="B685" s="31" t="s">
        <v>67</v>
      </c>
      <c r="C685" s="287">
        <f t="shared" si="123"/>
        <v>0</v>
      </c>
      <c r="D685" s="142"/>
      <c r="E685" s="142"/>
      <c r="F685" s="144"/>
      <c r="G685" s="142"/>
      <c r="H685" s="142"/>
      <c r="I685" s="153"/>
      <c r="J685" s="92">
        <f t="shared" si="133"/>
        <v>0</v>
      </c>
      <c r="K685" s="93">
        <f t="shared" si="124"/>
        <v>0</v>
      </c>
      <c r="L685" s="94">
        <f t="shared" si="134"/>
        <v>0</v>
      </c>
    </row>
    <row r="686" spans="2:12" ht="12.75">
      <c r="B686" s="31" t="s">
        <v>68</v>
      </c>
      <c r="C686" s="288">
        <f aca="true" t="shared" si="135" ref="C686:C718">C72</f>
        <v>0</v>
      </c>
      <c r="D686" s="142"/>
      <c r="E686" s="142"/>
      <c r="F686" s="144"/>
      <c r="G686" s="142"/>
      <c r="H686" s="142"/>
      <c r="I686" s="153"/>
      <c r="J686" s="92">
        <f t="shared" si="133"/>
        <v>0</v>
      </c>
      <c r="K686" s="97">
        <f aca="true" t="shared" si="136" ref="K686:K718">K72</f>
        <v>0</v>
      </c>
      <c r="L686" s="94">
        <f t="shared" si="134"/>
        <v>0</v>
      </c>
    </row>
    <row r="687" spans="2:12" ht="12.75">
      <c r="B687" s="31" t="s">
        <v>69</v>
      </c>
      <c r="C687" s="287">
        <f t="shared" si="135"/>
        <v>0</v>
      </c>
      <c r="D687" s="142"/>
      <c r="E687" s="142"/>
      <c r="F687" s="144"/>
      <c r="G687" s="142"/>
      <c r="H687" s="142"/>
      <c r="I687" s="153"/>
      <c r="J687" s="92">
        <f t="shared" si="133"/>
        <v>0</v>
      </c>
      <c r="K687" s="97">
        <f t="shared" si="136"/>
        <v>0</v>
      </c>
      <c r="L687" s="94">
        <f t="shared" si="134"/>
        <v>0</v>
      </c>
    </row>
    <row r="688" spans="2:12" ht="12.75">
      <c r="B688" s="31" t="s">
        <v>70</v>
      </c>
      <c r="C688" s="287">
        <f t="shared" si="135"/>
        <v>0</v>
      </c>
      <c r="D688" s="142"/>
      <c r="E688" s="142"/>
      <c r="F688" s="144"/>
      <c r="G688" s="142"/>
      <c r="H688" s="142"/>
      <c r="I688" s="153"/>
      <c r="J688" s="92">
        <f t="shared" si="133"/>
        <v>0</v>
      </c>
      <c r="K688" s="93">
        <f t="shared" si="136"/>
        <v>0</v>
      </c>
      <c r="L688" s="94">
        <f t="shared" si="134"/>
        <v>0</v>
      </c>
    </row>
    <row r="689" spans="2:12" ht="12.75">
      <c r="B689" s="31" t="s">
        <v>71</v>
      </c>
      <c r="C689" s="288">
        <f t="shared" si="135"/>
        <v>0</v>
      </c>
      <c r="D689" s="142"/>
      <c r="E689" s="142"/>
      <c r="F689" s="144"/>
      <c r="G689" s="142"/>
      <c r="H689" s="142"/>
      <c r="I689" s="153"/>
      <c r="J689" s="92">
        <f t="shared" si="133"/>
        <v>0</v>
      </c>
      <c r="K689" s="97">
        <f t="shared" si="136"/>
        <v>0</v>
      </c>
      <c r="L689" s="94">
        <f t="shared" si="134"/>
        <v>0</v>
      </c>
    </row>
    <row r="690" spans="2:12" ht="12.75">
      <c r="B690" s="31" t="s">
        <v>72</v>
      </c>
      <c r="C690" s="287">
        <f t="shared" si="135"/>
        <v>0</v>
      </c>
      <c r="D690" s="142"/>
      <c r="E690" s="142"/>
      <c r="F690" s="144"/>
      <c r="G690" s="142"/>
      <c r="H690" s="142"/>
      <c r="I690" s="153"/>
      <c r="J690" s="92">
        <f t="shared" si="133"/>
        <v>0</v>
      </c>
      <c r="K690" s="97">
        <f t="shared" si="136"/>
        <v>0</v>
      </c>
      <c r="L690" s="94">
        <f t="shared" si="134"/>
        <v>0</v>
      </c>
    </row>
    <row r="691" spans="2:12" ht="12.75">
      <c r="B691" s="31" t="s">
        <v>73</v>
      </c>
      <c r="C691" s="287">
        <f t="shared" si="135"/>
        <v>0</v>
      </c>
      <c r="D691" s="142"/>
      <c r="E691" s="142"/>
      <c r="F691" s="144"/>
      <c r="G691" s="142"/>
      <c r="H691" s="142"/>
      <c r="I691" s="153"/>
      <c r="J691" s="92">
        <f t="shared" si="133"/>
        <v>0</v>
      </c>
      <c r="K691" s="93">
        <f t="shared" si="136"/>
        <v>0</v>
      </c>
      <c r="L691" s="94">
        <f t="shared" si="134"/>
        <v>0</v>
      </c>
    </row>
    <row r="692" spans="2:12" ht="12.75">
      <c r="B692" s="31" t="s">
        <v>74</v>
      </c>
      <c r="C692" s="288">
        <f t="shared" si="135"/>
        <v>0</v>
      </c>
      <c r="D692" s="142"/>
      <c r="E692" s="142"/>
      <c r="F692" s="144"/>
      <c r="G692" s="142"/>
      <c r="H692" s="142"/>
      <c r="I692" s="153"/>
      <c r="J692" s="92">
        <f t="shared" si="133"/>
        <v>0</v>
      </c>
      <c r="K692" s="97">
        <f t="shared" si="136"/>
        <v>0</v>
      </c>
      <c r="L692" s="94">
        <f t="shared" si="134"/>
        <v>0</v>
      </c>
    </row>
    <row r="693" spans="2:12" ht="12.75">
      <c r="B693" s="31" t="s">
        <v>75</v>
      </c>
      <c r="C693" s="287">
        <f t="shared" si="135"/>
        <v>0</v>
      </c>
      <c r="D693" s="142"/>
      <c r="E693" s="142"/>
      <c r="F693" s="144"/>
      <c r="G693" s="142"/>
      <c r="H693" s="142"/>
      <c r="I693" s="153"/>
      <c r="J693" s="92">
        <f t="shared" si="133"/>
        <v>0</v>
      </c>
      <c r="K693" s="97">
        <f t="shared" si="136"/>
        <v>0</v>
      </c>
      <c r="L693" s="94">
        <f t="shared" si="134"/>
        <v>0</v>
      </c>
    </row>
    <row r="694" spans="2:12" ht="12.75">
      <c r="B694" s="31" t="s">
        <v>76</v>
      </c>
      <c r="C694" s="287">
        <f t="shared" si="135"/>
        <v>0</v>
      </c>
      <c r="D694" s="142"/>
      <c r="E694" s="142"/>
      <c r="F694" s="144"/>
      <c r="G694" s="142"/>
      <c r="H694" s="142"/>
      <c r="I694" s="153"/>
      <c r="J694" s="92">
        <f>IF(G694&gt;0,(D694*(F694/G694)),0)</f>
        <v>0</v>
      </c>
      <c r="K694" s="93">
        <f t="shared" si="136"/>
        <v>0</v>
      </c>
      <c r="L694" s="94">
        <f>IF(K694&gt;0,((J694/K694)*I694),0)</f>
        <v>0</v>
      </c>
    </row>
    <row r="695" spans="2:12" ht="12.75">
      <c r="B695" s="31" t="s">
        <v>77</v>
      </c>
      <c r="C695" s="288">
        <f t="shared" si="135"/>
        <v>0</v>
      </c>
      <c r="D695" s="142"/>
      <c r="E695" s="142"/>
      <c r="F695" s="144"/>
      <c r="G695" s="142"/>
      <c r="H695" s="142"/>
      <c r="I695" s="153"/>
      <c r="J695" s="92">
        <f aca="true" t="shared" si="137" ref="J695:J707">IF(G695&gt;0,(D695*(F695/G695)),0)</f>
        <v>0</v>
      </c>
      <c r="K695" s="97">
        <f t="shared" si="136"/>
        <v>0</v>
      </c>
      <c r="L695" s="94">
        <f aca="true" t="shared" si="138" ref="L695:L707">IF(K695&gt;0,((J695/K695)*I695),0)</f>
        <v>0</v>
      </c>
    </row>
    <row r="696" spans="2:12" ht="12.75">
      <c r="B696" s="31" t="s">
        <v>78</v>
      </c>
      <c r="C696" s="287">
        <f t="shared" si="135"/>
        <v>0</v>
      </c>
      <c r="D696" s="142"/>
      <c r="E696" s="142"/>
      <c r="F696" s="144"/>
      <c r="G696" s="142"/>
      <c r="H696" s="142"/>
      <c r="I696" s="153"/>
      <c r="J696" s="92">
        <f t="shared" si="137"/>
        <v>0</v>
      </c>
      <c r="K696" s="97">
        <f t="shared" si="136"/>
        <v>0</v>
      </c>
      <c r="L696" s="94">
        <f t="shared" si="138"/>
        <v>0</v>
      </c>
    </row>
    <row r="697" spans="2:12" ht="12.75">
      <c r="B697" s="31" t="s">
        <v>79</v>
      </c>
      <c r="C697" s="287">
        <f t="shared" si="135"/>
        <v>0</v>
      </c>
      <c r="D697" s="142"/>
      <c r="E697" s="142"/>
      <c r="F697" s="144"/>
      <c r="G697" s="142"/>
      <c r="H697" s="142"/>
      <c r="I697" s="153"/>
      <c r="J697" s="92">
        <f t="shared" si="137"/>
        <v>0</v>
      </c>
      <c r="K697" s="93">
        <f t="shared" si="136"/>
        <v>0</v>
      </c>
      <c r="L697" s="94">
        <f t="shared" si="138"/>
        <v>0</v>
      </c>
    </row>
    <row r="698" spans="2:12" ht="12.75">
      <c r="B698" s="31" t="s">
        <v>80</v>
      </c>
      <c r="C698" s="288">
        <f t="shared" si="135"/>
        <v>0</v>
      </c>
      <c r="D698" s="142"/>
      <c r="E698" s="142"/>
      <c r="F698" s="144"/>
      <c r="G698" s="142"/>
      <c r="H698" s="142"/>
      <c r="I698" s="153"/>
      <c r="J698" s="92">
        <f t="shared" si="137"/>
        <v>0</v>
      </c>
      <c r="K698" s="97">
        <f t="shared" si="136"/>
        <v>0</v>
      </c>
      <c r="L698" s="94">
        <f t="shared" si="138"/>
        <v>0</v>
      </c>
    </row>
    <row r="699" spans="2:12" ht="12.75">
      <c r="B699" s="31" t="s">
        <v>81</v>
      </c>
      <c r="C699" s="287">
        <f t="shared" si="135"/>
        <v>0</v>
      </c>
      <c r="D699" s="142"/>
      <c r="E699" s="142"/>
      <c r="F699" s="144"/>
      <c r="G699" s="142"/>
      <c r="H699" s="142"/>
      <c r="I699" s="153"/>
      <c r="J699" s="92">
        <f t="shared" si="137"/>
        <v>0</v>
      </c>
      <c r="K699" s="97">
        <f t="shared" si="136"/>
        <v>0</v>
      </c>
      <c r="L699" s="94">
        <f t="shared" si="138"/>
        <v>0</v>
      </c>
    </row>
    <row r="700" spans="2:12" ht="12.75">
      <c r="B700" s="31" t="s">
        <v>82</v>
      </c>
      <c r="C700" s="287">
        <f t="shared" si="135"/>
        <v>0</v>
      </c>
      <c r="D700" s="142"/>
      <c r="E700" s="142"/>
      <c r="F700" s="144"/>
      <c r="G700" s="142"/>
      <c r="H700" s="142"/>
      <c r="I700" s="153"/>
      <c r="J700" s="92">
        <f t="shared" si="137"/>
        <v>0</v>
      </c>
      <c r="K700" s="93">
        <f t="shared" si="136"/>
        <v>0</v>
      </c>
      <c r="L700" s="94">
        <f t="shared" si="138"/>
        <v>0</v>
      </c>
    </row>
    <row r="701" spans="2:12" ht="12.75">
      <c r="B701" s="31" t="s">
        <v>83</v>
      </c>
      <c r="C701" s="288">
        <f t="shared" si="135"/>
        <v>0</v>
      </c>
      <c r="D701" s="142"/>
      <c r="E701" s="142"/>
      <c r="F701" s="144"/>
      <c r="G701" s="142"/>
      <c r="H701" s="142"/>
      <c r="I701" s="153"/>
      <c r="J701" s="92">
        <f t="shared" si="137"/>
        <v>0</v>
      </c>
      <c r="K701" s="97">
        <f t="shared" si="136"/>
        <v>0</v>
      </c>
      <c r="L701" s="94">
        <f t="shared" si="138"/>
        <v>0</v>
      </c>
    </row>
    <row r="702" spans="2:12" ht="12.75">
      <c r="B702" s="31" t="s">
        <v>84</v>
      </c>
      <c r="C702" s="287">
        <f t="shared" si="135"/>
        <v>0</v>
      </c>
      <c r="D702" s="142"/>
      <c r="E702" s="142"/>
      <c r="F702" s="144"/>
      <c r="G702" s="142"/>
      <c r="H702" s="142"/>
      <c r="I702" s="153"/>
      <c r="J702" s="92">
        <f t="shared" si="137"/>
        <v>0</v>
      </c>
      <c r="K702" s="97">
        <f t="shared" si="136"/>
        <v>0</v>
      </c>
      <c r="L702" s="94">
        <f t="shared" si="138"/>
        <v>0</v>
      </c>
    </row>
    <row r="703" spans="2:12" ht="12.75">
      <c r="B703" s="31" t="s">
        <v>85</v>
      </c>
      <c r="C703" s="287">
        <f t="shared" si="135"/>
        <v>0</v>
      </c>
      <c r="D703" s="142"/>
      <c r="E703" s="142"/>
      <c r="F703" s="144"/>
      <c r="G703" s="142"/>
      <c r="H703" s="142"/>
      <c r="I703" s="153"/>
      <c r="J703" s="92">
        <f t="shared" si="137"/>
        <v>0</v>
      </c>
      <c r="K703" s="93">
        <f t="shared" si="136"/>
        <v>0</v>
      </c>
      <c r="L703" s="94">
        <f t="shared" si="138"/>
        <v>0</v>
      </c>
    </row>
    <row r="704" spans="2:12" ht="12.75">
      <c r="B704" s="31" t="s">
        <v>86</v>
      </c>
      <c r="C704" s="288">
        <f t="shared" si="135"/>
        <v>0</v>
      </c>
      <c r="D704" s="142"/>
      <c r="E704" s="142"/>
      <c r="F704" s="144"/>
      <c r="G704" s="142"/>
      <c r="H704" s="142"/>
      <c r="I704" s="153"/>
      <c r="J704" s="92">
        <f t="shared" si="137"/>
        <v>0</v>
      </c>
      <c r="K704" s="97">
        <f t="shared" si="136"/>
        <v>0</v>
      </c>
      <c r="L704" s="94">
        <f t="shared" si="138"/>
        <v>0</v>
      </c>
    </row>
    <row r="705" spans="2:12" ht="12.75">
      <c r="B705" s="31" t="s">
        <v>87</v>
      </c>
      <c r="C705" s="287">
        <f t="shared" si="135"/>
        <v>0</v>
      </c>
      <c r="D705" s="142"/>
      <c r="E705" s="142"/>
      <c r="F705" s="144"/>
      <c r="G705" s="142"/>
      <c r="H705" s="142"/>
      <c r="I705" s="153"/>
      <c r="J705" s="92">
        <f t="shared" si="137"/>
        <v>0</v>
      </c>
      <c r="K705" s="97">
        <f t="shared" si="136"/>
        <v>0</v>
      </c>
      <c r="L705" s="94">
        <f t="shared" si="138"/>
        <v>0</v>
      </c>
    </row>
    <row r="706" spans="2:12" ht="12.75">
      <c r="B706" s="31" t="s">
        <v>88</v>
      </c>
      <c r="C706" s="287">
        <f t="shared" si="135"/>
        <v>0</v>
      </c>
      <c r="D706" s="142"/>
      <c r="E706" s="142"/>
      <c r="F706" s="144"/>
      <c r="G706" s="142"/>
      <c r="H706" s="142"/>
      <c r="I706" s="153"/>
      <c r="J706" s="92">
        <f>IF(G706&gt;0,(D706*(F706/G706)),0)</f>
        <v>0</v>
      </c>
      <c r="K706" s="93">
        <f t="shared" si="136"/>
        <v>0</v>
      </c>
      <c r="L706" s="94">
        <f>IF(K706&gt;0,((J706/K706)*I706),0)</f>
        <v>0</v>
      </c>
    </row>
    <row r="707" spans="2:12" ht="12.75">
      <c r="B707" s="31" t="s">
        <v>89</v>
      </c>
      <c r="C707" s="288">
        <f t="shared" si="135"/>
        <v>0</v>
      </c>
      <c r="D707" s="142"/>
      <c r="E707" s="142"/>
      <c r="F707" s="144"/>
      <c r="G707" s="142"/>
      <c r="H707" s="142"/>
      <c r="I707" s="153"/>
      <c r="J707" s="92">
        <f aca="true" t="shared" si="139" ref="J707:J718">IF(G707&gt;0,(D707*(F707/G707)),0)</f>
        <v>0</v>
      </c>
      <c r="K707" s="97">
        <f t="shared" si="136"/>
        <v>0</v>
      </c>
      <c r="L707" s="94">
        <f aca="true" t="shared" si="140" ref="L707:L718">IF(K707&gt;0,((J707/K707)*I707),0)</f>
        <v>0</v>
      </c>
    </row>
    <row r="708" spans="2:12" ht="12.75">
      <c r="B708" s="31" t="s">
        <v>90</v>
      </c>
      <c r="C708" s="287">
        <f t="shared" si="135"/>
        <v>0</v>
      </c>
      <c r="D708" s="142"/>
      <c r="E708" s="142"/>
      <c r="F708" s="144"/>
      <c r="G708" s="142"/>
      <c r="H708" s="142"/>
      <c r="I708" s="153"/>
      <c r="J708" s="92">
        <f t="shared" si="139"/>
        <v>0</v>
      </c>
      <c r="K708" s="97">
        <f t="shared" si="136"/>
        <v>0</v>
      </c>
      <c r="L708" s="94">
        <f t="shared" si="140"/>
        <v>0</v>
      </c>
    </row>
    <row r="709" spans="2:12" ht="12.75">
      <c r="B709" s="31" t="s">
        <v>91</v>
      </c>
      <c r="C709" s="287">
        <f t="shared" si="135"/>
        <v>0</v>
      </c>
      <c r="D709" s="142"/>
      <c r="E709" s="142"/>
      <c r="F709" s="144"/>
      <c r="G709" s="142"/>
      <c r="H709" s="142"/>
      <c r="I709" s="153"/>
      <c r="J709" s="92">
        <f t="shared" si="139"/>
        <v>0</v>
      </c>
      <c r="K709" s="93">
        <f t="shared" si="136"/>
        <v>0</v>
      </c>
      <c r="L709" s="94">
        <f t="shared" si="140"/>
        <v>0</v>
      </c>
    </row>
    <row r="710" spans="2:12" ht="12.75">
      <c r="B710" s="31" t="s">
        <v>92</v>
      </c>
      <c r="C710" s="288">
        <f t="shared" si="135"/>
        <v>0</v>
      </c>
      <c r="D710" s="142"/>
      <c r="E710" s="142"/>
      <c r="F710" s="144"/>
      <c r="G710" s="142"/>
      <c r="H710" s="142"/>
      <c r="I710" s="153"/>
      <c r="J710" s="92">
        <f t="shared" si="139"/>
        <v>0</v>
      </c>
      <c r="K710" s="97">
        <f t="shared" si="136"/>
        <v>0</v>
      </c>
      <c r="L710" s="94">
        <f t="shared" si="140"/>
        <v>0</v>
      </c>
    </row>
    <row r="711" spans="2:12" ht="12.75">
      <c r="B711" s="31" t="s">
        <v>93</v>
      </c>
      <c r="C711" s="287">
        <f t="shared" si="135"/>
        <v>0</v>
      </c>
      <c r="D711" s="142"/>
      <c r="E711" s="142"/>
      <c r="F711" s="144"/>
      <c r="G711" s="142"/>
      <c r="H711" s="142"/>
      <c r="I711" s="153"/>
      <c r="J711" s="92">
        <f t="shared" si="139"/>
        <v>0</v>
      </c>
      <c r="K711" s="97">
        <f t="shared" si="136"/>
        <v>0</v>
      </c>
      <c r="L711" s="94">
        <f t="shared" si="140"/>
        <v>0</v>
      </c>
    </row>
    <row r="712" spans="2:12" ht="12.75">
      <c r="B712" s="31" t="s">
        <v>94</v>
      </c>
      <c r="C712" s="287">
        <f t="shared" si="135"/>
        <v>0</v>
      </c>
      <c r="D712" s="142"/>
      <c r="E712" s="142"/>
      <c r="F712" s="144"/>
      <c r="G712" s="142"/>
      <c r="H712" s="142"/>
      <c r="I712" s="153"/>
      <c r="J712" s="92">
        <f t="shared" si="139"/>
        <v>0</v>
      </c>
      <c r="K712" s="93">
        <f t="shared" si="136"/>
        <v>0</v>
      </c>
      <c r="L712" s="94">
        <f t="shared" si="140"/>
        <v>0</v>
      </c>
    </row>
    <row r="713" spans="2:12" ht="12.75">
      <c r="B713" s="31" t="s">
        <v>95</v>
      </c>
      <c r="C713" s="288">
        <f t="shared" si="135"/>
        <v>0</v>
      </c>
      <c r="D713" s="142"/>
      <c r="E713" s="142"/>
      <c r="F713" s="144"/>
      <c r="G713" s="142"/>
      <c r="H713" s="142"/>
      <c r="I713" s="153"/>
      <c r="J713" s="92">
        <f t="shared" si="139"/>
        <v>0</v>
      </c>
      <c r="K713" s="97">
        <f t="shared" si="136"/>
        <v>0</v>
      </c>
      <c r="L713" s="94">
        <f t="shared" si="140"/>
        <v>0</v>
      </c>
    </row>
    <row r="714" spans="2:12" ht="12.75">
      <c r="B714" s="31" t="s">
        <v>96</v>
      </c>
      <c r="C714" s="287">
        <f t="shared" si="135"/>
        <v>0</v>
      </c>
      <c r="D714" s="142"/>
      <c r="E714" s="142"/>
      <c r="F714" s="144"/>
      <c r="G714" s="142"/>
      <c r="H714" s="142"/>
      <c r="I714" s="153"/>
      <c r="J714" s="92">
        <f t="shared" si="139"/>
        <v>0</v>
      </c>
      <c r="K714" s="97">
        <f t="shared" si="136"/>
        <v>0</v>
      </c>
      <c r="L714" s="94">
        <f t="shared" si="140"/>
        <v>0</v>
      </c>
    </row>
    <row r="715" spans="2:12" ht="12.75">
      <c r="B715" s="31" t="s">
        <v>97</v>
      </c>
      <c r="C715" s="287">
        <f t="shared" si="135"/>
        <v>0</v>
      </c>
      <c r="D715" s="142"/>
      <c r="E715" s="142"/>
      <c r="F715" s="144"/>
      <c r="G715" s="142"/>
      <c r="H715" s="142"/>
      <c r="I715" s="153"/>
      <c r="J715" s="92">
        <f t="shared" si="139"/>
        <v>0</v>
      </c>
      <c r="K715" s="93">
        <f t="shared" si="136"/>
        <v>0</v>
      </c>
      <c r="L715" s="94">
        <f t="shared" si="140"/>
        <v>0</v>
      </c>
    </row>
    <row r="716" spans="2:12" ht="12.75">
      <c r="B716" s="31" t="s">
        <v>98</v>
      </c>
      <c r="C716" s="288">
        <f t="shared" si="135"/>
        <v>0</v>
      </c>
      <c r="D716" s="142"/>
      <c r="E716" s="142"/>
      <c r="F716" s="144"/>
      <c r="G716" s="142"/>
      <c r="H716" s="142"/>
      <c r="I716" s="153"/>
      <c r="J716" s="92">
        <f t="shared" si="139"/>
        <v>0</v>
      </c>
      <c r="K716" s="97">
        <f t="shared" si="136"/>
        <v>0</v>
      </c>
      <c r="L716" s="94">
        <f t="shared" si="140"/>
        <v>0</v>
      </c>
    </row>
    <row r="717" spans="2:12" ht="12.75">
      <c r="B717" s="31" t="s">
        <v>99</v>
      </c>
      <c r="C717" s="287">
        <f t="shared" si="135"/>
        <v>0</v>
      </c>
      <c r="D717" s="142"/>
      <c r="E717" s="142"/>
      <c r="F717" s="144"/>
      <c r="G717" s="142"/>
      <c r="H717" s="142"/>
      <c r="I717" s="153"/>
      <c r="J717" s="92">
        <f t="shared" si="139"/>
        <v>0</v>
      </c>
      <c r="K717" s="97">
        <f t="shared" si="136"/>
        <v>0</v>
      </c>
      <c r="L717" s="94">
        <f t="shared" si="140"/>
        <v>0</v>
      </c>
    </row>
    <row r="718" spans="2:12" ht="12.75">
      <c r="B718" s="31" t="s">
        <v>100</v>
      </c>
      <c r="C718" s="287">
        <f t="shared" si="135"/>
        <v>0</v>
      </c>
      <c r="D718" s="142"/>
      <c r="E718" s="142"/>
      <c r="F718" s="144"/>
      <c r="G718" s="142"/>
      <c r="H718" s="142"/>
      <c r="I718" s="153"/>
      <c r="J718" s="92">
        <f t="shared" si="139"/>
        <v>0</v>
      </c>
      <c r="K718" s="93">
        <f t="shared" si="136"/>
        <v>0</v>
      </c>
      <c r="L718" s="94">
        <f t="shared" si="140"/>
        <v>0</v>
      </c>
    </row>
    <row r="719" ht="12">
      <c r="C719" s="31"/>
    </row>
    <row r="720" spans="3:12" ht="12.75">
      <c r="C720" s="268" t="s">
        <v>1</v>
      </c>
      <c r="D720" s="269"/>
      <c r="E720" s="269"/>
      <c r="F720" s="269"/>
      <c r="G720" s="269"/>
      <c r="H720" s="269"/>
      <c r="I720" s="269"/>
      <c r="J720" s="269"/>
      <c r="K720" s="269"/>
      <c r="L720" s="270"/>
    </row>
    <row r="721" spans="2:12" ht="12.75">
      <c r="B721" s="31" t="s">
        <v>471</v>
      </c>
      <c r="C721" s="287">
        <f>C5</f>
        <v>0</v>
      </c>
      <c r="D721" s="142"/>
      <c r="E721" s="142"/>
      <c r="F721" s="144"/>
      <c r="G721" s="142"/>
      <c r="H721" s="142"/>
      <c r="I721" s="153"/>
      <c r="J721" s="92">
        <f>IF(G721&gt;0,(D721*(F721/G721)),0)</f>
        <v>0</v>
      </c>
      <c r="K721" s="93">
        <f>K5</f>
        <v>0</v>
      </c>
      <c r="L721" s="94">
        <f>IF(K721&gt;0,((J721/K721)*I721),0)</f>
        <v>0</v>
      </c>
    </row>
    <row r="722" spans="2:12" ht="12.75">
      <c r="B722" s="31" t="s">
        <v>472</v>
      </c>
      <c r="C722" s="288">
        <f>C6</f>
        <v>0</v>
      </c>
      <c r="D722" s="142"/>
      <c r="E722" s="142"/>
      <c r="F722" s="144"/>
      <c r="G722" s="142"/>
      <c r="H722" s="142"/>
      <c r="I722" s="153"/>
      <c r="J722" s="92">
        <f aca="true" t="shared" si="141" ref="J722:J734">IF(G722&gt;0,(D722*(F722/G722)),0)</f>
        <v>0</v>
      </c>
      <c r="K722" s="97">
        <f>K6</f>
        <v>0</v>
      </c>
      <c r="L722" s="94">
        <f aca="true" t="shared" si="142" ref="L722:L734">IF(K722&gt;0,((J722/K722)*I722),0)</f>
        <v>0</v>
      </c>
    </row>
    <row r="723" spans="2:12" ht="12.75">
      <c r="B723" s="31" t="s">
        <v>473</v>
      </c>
      <c r="C723" s="287">
        <f>C7</f>
        <v>0</v>
      </c>
      <c r="D723" s="142"/>
      <c r="E723" s="142"/>
      <c r="F723" s="144"/>
      <c r="G723" s="142"/>
      <c r="H723" s="142"/>
      <c r="I723" s="153"/>
      <c r="J723" s="92">
        <f t="shared" si="141"/>
        <v>0</v>
      </c>
      <c r="K723" s="97">
        <f>K7</f>
        <v>0</v>
      </c>
      <c r="L723" s="94">
        <f t="shared" si="142"/>
        <v>0</v>
      </c>
    </row>
    <row r="724" spans="2:12" ht="12.75">
      <c r="B724" s="31" t="s">
        <v>474</v>
      </c>
      <c r="C724" s="287">
        <f aca="true" t="shared" si="143" ref="C724:C787">C8</f>
        <v>0</v>
      </c>
      <c r="D724" s="142"/>
      <c r="E724" s="142"/>
      <c r="F724" s="144"/>
      <c r="G724" s="142"/>
      <c r="H724" s="142"/>
      <c r="I724" s="153"/>
      <c r="J724" s="92">
        <f t="shared" si="141"/>
        <v>0</v>
      </c>
      <c r="K724" s="93">
        <f aca="true" t="shared" si="144" ref="K724:K787">K8</f>
        <v>0</v>
      </c>
      <c r="L724" s="94">
        <f t="shared" si="142"/>
        <v>0</v>
      </c>
    </row>
    <row r="725" spans="2:12" ht="12.75">
      <c r="B725" s="31" t="s">
        <v>475</v>
      </c>
      <c r="C725" s="288">
        <f t="shared" si="143"/>
        <v>0</v>
      </c>
      <c r="D725" s="142"/>
      <c r="E725" s="142"/>
      <c r="F725" s="144"/>
      <c r="G725" s="142"/>
      <c r="H725" s="142"/>
      <c r="I725" s="153"/>
      <c r="J725" s="92">
        <f t="shared" si="141"/>
        <v>0</v>
      </c>
      <c r="K725" s="97">
        <f t="shared" si="144"/>
        <v>0</v>
      </c>
      <c r="L725" s="94">
        <f t="shared" si="142"/>
        <v>0</v>
      </c>
    </row>
    <row r="726" spans="2:12" ht="12.75">
      <c r="B726" s="31" t="s">
        <v>476</v>
      </c>
      <c r="C726" s="287">
        <f t="shared" si="143"/>
        <v>0</v>
      </c>
      <c r="D726" s="142"/>
      <c r="E726" s="142"/>
      <c r="F726" s="144"/>
      <c r="G726" s="142"/>
      <c r="H726" s="142"/>
      <c r="I726" s="153"/>
      <c r="J726" s="92">
        <f t="shared" si="141"/>
        <v>0</v>
      </c>
      <c r="K726" s="97">
        <f t="shared" si="144"/>
        <v>0</v>
      </c>
      <c r="L726" s="94">
        <f t="shared" si="142"/>
        <v>0</v>
      </c>
    </row>
    <row r="727" spans="2:12" ht="12.75">
      <c r="B727" s="31" t="s">
        <v>477</v>
      </c>
      <c r="C727" s="287">
        <f t="shared" si="143"/>
        <v>0</v>
      </c>
      <c r="D727" s="142"/>
      <c r="E727" s="142"/>
      <c r="F727" s="144"/>
      <c r="G727" s="142"/>
      <c r="H727" s="142"/>
      <c r="I727" s="153"/>
      <c r="J727" s="92">
        <f t="shared" si="141"/>
        <v>0</v>
      </c>
      <c r="K727" s="93">
        <f t="shared" si="144"/>
        <v>0</v>
      </c>
      <c r="L727" s="94">
        <f t="shared" si="142"/>
        <v>0</v>
      </c>
    </row>
    <row r="728" spans="2:12" ht="12.75">
      <c r="B728" s="31" t="s">
        <v>478</v>
      </c>
      <c r="C728" s="288">
        <f t="shared" si="143"/>
        <v>0</v>
      </c>
      <c r="D728" s="142"/>
      <c r="E728" s="142"/>
      <c r="F728" s="144"/>
      <c r="G728" s="142"/>
      <c r="H728" s="142"/>
      <c r="I728" s="153"/>
      <c r="J728" s="92">
        <f t="shared" si="141"/>
        <v>0</v>
      </c>
      <c r="K728" s="97">
        <f t="shared" si="144"/>
        <v>0</v>
      </c>
      <c r="L728" s="94">
        <f t="shared" si="142"/>
        <v>0</v>
      </c>
    </row>
    <row r="729" spans="2:12" ht="12.75">
      <c r="B729" s="31" t="s">
        <v>479</v>
      </c>
      <c r="C729" s="287">
        <f t="shared" si="143"/>
        <v>0</v>
      </c>
      <c r="D729" s="142"/>
      <c r="E729" s="142"/>
      <c r="F729" s="144"/>
      <c r="G729" s="142"/>
      <c r="H729" s="142"/>
      <c r="I729" s="153"/>
      <c r="J729" s="92">
        <f t="shared" si="141"/>
        <v>0</v>
      </c>
      <c r="K729" s="97">
        <f t="shared" si="144"/>
        <v>0</v>
      </c>
      <c r="L729" s="94">
        <f t="shared" si="142"/>
        <v>0</v>
      </c>
    </row>
    <row r="730" spans="2:12" ht="12.75">
      <c r="B730" s="31" t="s">
        <v>480</v>
      </c>
      <c r="C730" s="287">
        <f t="shared" si="143"/>
        <v>0</v>
      </c>
      <c r="D730" s="142"/>
      <c r="E730" s="142"/>
      <c r="F730" s="144"/>
      <c r="G730" s="142"/>
      <c r="H730" s="142"/>
      <c r="I730" s="153"/>
      <c r="J730" s="92">
        <f t="shared" si="141"/>
        <v>0</v>
      </c>
      <c r="K730" s="93">
        <f t="shared" si="144"/>
        <v>0</v>
      </c>
      <c r="L730" s="94">
        <f t="shared" si="142"/>
        <v>0</v>
      </c>
    </row>
    <row r="731" spans="2:12" ht="12.75">
      <c r="B731" s="31" t="s">
        <v>481</v>
      </c>
      <c r="C731" s="288">
        <f t="shared" si="143"/>
        <v>0</v>
      </c>
      <c r="D731" s="142"/>
      <c r="E731" s="142"/>
      <c r="F731" s="144"/>
      <c r="G731" s="142"/>
      <c r="H731" s="142"/>
      <c r="I731" s="153"/>
      <c r="J731" s="92">
        <f t="shared" si="141"/>
        <v>0</v>
      </c>
      <c r="K731" s="97">
        <f t="shared" si="144"/>
        <v>0</v>
      </c>
      <c r="L731" s="94">
        <f t="shared" si="142"/>
        <v>0</v>
      </c>
    </row>
    <row r="732" spans="2:12" ht="12.75">
      <c r="B732" s="31" t="s">
        <v>482</v>
      </c>
      <c r="C732" s="287">
        <f t="shared" si="143"/>
        <v>0</v>
      </c>
      <c r="D732" s="142"/>
      <c r="E732" s="142"/>
      <c r="F732" s="144"/>
      <c r="G732" s="142"/>
      <c r="H732" s="142"/>
      <c r="I732" s="153"/>
      <c r="J732" s="92">
        <f t="shared" si="141"/>
        <v>0</v>
      </c>
      <c r="K732" s="97">
        <f t="shared" si="144"/>
        <v>0</v>
      </c>
      <c r="L732" s="94">
        <f t="shared" si="142"/>
        <v>0</v>
      </c>
    </row>
    <row r="733" spans="2:12" ht="12.75">
      <c r="B733" s="31" t="s">
        <v>483</v>
      </c>
      <c r="C733" s="287">
        <f t="shared" si="143"/>
        <v>0</v>
      </c>
      <c r="D733" s="142"/>
      <c r="E733" s="142"/>
      <c r="F733" s="144"/>
      <c r="G733" s="142"/>
      <c r="H733" s="142"/>
      <c r="I733" s="153"/>
      <c r="J733" s="92">
        <f>IF(G733&gt;0,(D733*(F733/G733)),0)</f>
        <v>0</v>
      </c>
      <c r="K733" s="93">
        <f t="shared" si="144"/>
        <v>0</v>
      </c>
      <c r="L733" s="94">
        <f>IF(K733&gt;0,((J733/K733)*I733),0)</f>
        <v>0</v>
      </c>
    </row>
    <row r="734" spans="2:12" ht="12.75">
      <c r="B734" s="31" t="s">
        <v>484</v>
      </c>
      <c r="C734" s="288">
        <f t="shared" si="143"/>
        <v>0</v>
      </c>
      <c r="D734" s="142"/>
      <c r="E734" s="142"/>
      <c r="F734" s="144"/>
      <c r="G734" s="142"/>
      <c r="H734" s="142"/>
      <c r="I734" s="153"/>
      <c r="J734" s="92">
        <f aca="true" t="shared" si="145" ref="J734:J746">IF(G734&gt;0,(D734*(F734/G734)),0)</f>
        <v>0</v>
      </c>
      <c r="K734" s="97">
        <f t="shared" si="144"/>
        <v>0</v>
      </c>
      <c r="L734" s="94">
        <f aca="true" t="shared" si="146" ref="L734:L746">IF(K734&gt;0,((J734/K734)*I734),0)</f>
        <v>0</v>
      </c>
    </row>
    <row r="735" spans="2:12" ht="12.75">
      <c r="B735" s="31" t="s">
        <v>485</v>
      </c>
      <c r="C735" s="287">
        <f t="shared" si="143"/>
        <v>0</v>
      </c>
      <c r="D735" s="142"/>
      <c r="E735" s="142"/>
      <c r="F735" s="144"/>
      <c r="G735" s="142"/>
      <c r="H735" s="142"/>
      <c r="I735" s="153"/>
      <c r="J735" s="92">
        <f t="shared" si="145"/>
        <v>0</v>
      </c>
      <c r="K735" s="97">
        <f t="shared" si="144"/>
        <v>0</v>
      </c>
      <c r="L735" s="94">
        <f t="shared" si="146"/>
        <v>0</v>
      </c>
    </row>
    <row r="736" spans="2:12" ht="12.75">
      <c r="B736" s="31" t="s">
        <v>486</v>
      </c>
      <c r="C736" s="287">
        <f t="shared" si="143"/>
        <v>0</v>
      </c>
      <c r="D736" s="142"/>
      <c r="E736" s="142"/>
      <c r="F736" s="144"/>
      <c r="G736" s="142"/>
      <c r="H736" s="142"/>
      <c r="I736" s="153"/>
      <c r="J736" s="92">
        <f t="shared" si="145"/>
        <v>0</v>
      </c>
      <c r="K736" s="93">
        <f t="shared" si="144"/>
        <v>0</v>
      </c>
      <c r="L736" s="94">
        <f t="shared" si="146"/>
        <v>0</v>
      </c>
    </row>
    <row r="737" spans="2:12" ht="12.75">
      <c r="B737" s="31" t="s">
        <v>487</v>
      </c>
      <c r="C737" s="288">
        <f t="shared" si="143"/>
        <v>0</v>
      </c>
      <c r="D737" s="142"/>
      <c r="E737" s="142"/>
      <c r="F737" s="144"/>
      <c r="G737" s="142"/>
      <c r="H737" s="142"/>
      <c r="I737" s="153"/>
      <c r="J737" s="92">
        <f t="shared" si="145"/>
        <v>0</v>
      </c>
      <c r="K737" s="97">
        <f t="shared" si="144"/>
        <v>0</v>
      </c>
      <c r="L737" s="94">
        <f t="shared" si="146"/>
        <v>0</v>
      </c>
    </row>
    <row r="738" spans="2:12" ht="12.75">
      <c r="B738" s="31" t="s">
        <v>488</v>
      </c>
      <c r="C738" s="287">
        <f t="shared" si="143"/>
        <v>0</v>
      </c>
      <c r="D738" s="142"/>
      <c r="E738" s="142"/>
      <c r="F738" s="144"/>
      <c r="G738" s="142"/>
      <c r="H738" s="142"/>
      <c r="I738" s="153"/>
      <c r="J738" s="92">
        <f t="shared" si="145"/>
        <v>0</v>
      </c>
      <c r="K738" s="97">
        <f t="shared" si="144"/>
        <v>0</v>
      </c>
      <c r="L738" s="94">
        <f t="shared" si="146"/>
        <v>0</v>
      </c>
    </row>
    <row r="739" spans="2:12" ht="12.75">
      <c r="B739" s="31" t="s">
        <v>489</v>
      </c>
      <c r="C739" s="287">
        <f t="shared" si="143"/>
        <v>0</v>
      </c>
      <c r="D739" s="142"/>
      <c r="E739" s="142"/>
      <c r="F739" s="144"/>
      <c r="G739" s="142"/>
      <c r="H739" s="142"/>
      <c r="I739" s="153"/>
      <c r="J739" s="92">
        <f t="shared" si="145"/>
        <v>0</v>
      </c>
      <c r="K739" s="93">
        <f t="shared" si="144"/>
        <v>0</v>
      </c>
      <c r="L739" s="94">
        <f t="shared" si="146"/>
        <v>0</v>
      </c>
    </row>
    <row r="740" spans="2:12" ht="12.75">
      <c r="B740" s="31" t="s">
        <v>490</v>
      </c>
      <c r="C740" s="288">
        <f t="shared" si="143"/>
        <v>0</v>
      </c>
      <c r="D740" s="142"/>
      <c r="E740" s="142"/>
      <c r="F740" s="144"/>
      <c r="G740" s="142"/>
      <c r="H740" s="142"/>
      <c r="I740" s="153"/>
      <c r="J740" s="92">
        <f t="shared" si="145"/>
        <v>0</v>
      </c>
      <c r="K740" s="97">
        <f t="shared" si="144"/>
        <v>0</v>
      </c>
      <c r="L740" s="94">
        <f t="shared" si="146"/>
        <v>0</v>
      </c>
    </row>
    <row r="741" spans="2:12" ht="12.75">
      <c r="B741" s="31" t="s">
        <v>491</v>
      </c>
      <c r="C741" s="287">
        <f t="shared" si="143"/>
        <v>0</v>
      </c>
      <c r="D741" s="142"/>
      <c r="E741" s="142"/>
      <c r="F741" s="144"/>
      <c r="G741" s="142"/>
      <c r="H741" s="142"/>
      <c r="I741" s="153"/>
      <c r="J741" s="92">
        <f t="shared" si="145"/>
        <v>0</v>
      </c>
      <c r="K741" s="97">
        <f t="shared" si="144"/>
        <v>0</v>
      </c>
      <c r="L741" s="94">
        <f t="shared" si="146"/>
        <v>0</v>
      </c>
    </row>
    <row r="742" spans="2:12" ht="12.75">
      <c r="B742" s="31" t="s">
        <v>492</v>
      </c>
      <c r="C742" s="287">
        <f t="shared" si="143"/>
        <v>0</v>
      </c>
      <c r="D742" s="142"/>
      <c r="E742" s="142"/>
      <c r="F742" s="144"/>
      <c r="G742" s="142"/>
      <c r="H742" s="142"/>
      <c r="I742" s="153"/>
      <c r="J742" s="92">
        <f t="shared" si="145"/>
        <v>0</v>
      </c>
      <c r="K742" s="93">
        <f t="shared" si="144"/>
        <v>0</v>
      </c>
      <c r="L742" s="94">
        <f t="shared" si="146"/>
        <v>0</v>
      </c>
    </row>
    <row r="743" spans="2:12" ht="12.75">
      <c r="B743" s="31" t="s">
        <v>493</v>
      </c>
      <c r="C743" s="288">
        <f t="shared" si="143"/>
        <v>0</v>
      </c>
      <c r="D743" s="142"/>
      <c r="E743" s="142"/>
      <c r="F743" s="144"/>
      <c r="G743" s="142"/>
      <c r="H743" s="142"/>
      <c r="I743" s="153"/>
      <c r="J743" s="92">
        <f t="shared" si="145"/>
        <v>0</v>
      </c>
      <c r="K743" s="97">
        <f t="shared" si="144"/>
        <v>0</v>
      </c>
      <c r="L743" s="94">
        <f t="shared" si="146"/>
        <v>0</v>
      </c>
    </row>
    <row r="744" spans="2:12" ht="12.75">
      <c r="B744" s="31" t="s">
        <v>494</v>
      </c>
      <c r="C744" s="287">
        <f t="shared" si="143"/>
        <v>0</v>
      </c>
      <c r="D744" s="142"/>
      <c r="E744" s="142"/>
      <c r="F744" s="144"/>
      <c r="G744" s="142"/>
      <c r="H744" s="142"/>
      <c r="I744" s="153"/>
      <c r="J744" s="92">
        <f t="shared" si="145"/>
        <v>0</v>
      </c>
      <c r="K744" s="97">
        <f t="shared" si="144"/>
        <v>0</v>
      </c>
      <c r="L744" s="94">
        <f t="shared" si="146"/>
        <v>0</v>
      </c>
    </row>
    <row r="745" spans="2:12" ht="12.75">
      <c r="B745" s="31" t="s">
        <v>495</v>
      </c>
      <c r="C745" s="287">
        <f t="shared" si="143"/>
        <v>0</v>
      </c>
      <c r="D745" s="142"/>
      <c r="E745" s="142"/>
      <c r="F745" s="144"/>
      <c r="G745" s="142"/>
      <c r="H745" s="142"/>
      <c r="I745" s="153"/>
      <c r="J745" s="92">
        <f t="shared" si="145"/>
        <v>0</v>
      </c>
      <c r="K745" s="93">
        <f t="shared" si="144"/>
        <v>0</v>
      </c>
      <c r="L745" s="94">
        <f t="shared" si="146"/>
        <v>0</v>
      </c>
    </row>
    <row r="746" spans="2:12" ht="12.75">
      <c r="B746" s="31" t="s">
        <v>26</v>
      </c>
      <c r="C746" s="288">
        <f t="shared" si="143"/>
        <v>0</v>
      </c>
      <c r="D746" s="142"/>
      <c r="E746" s="142"/>
      <c r="F746" s="144"/>
      <c r="G746" s="142"/>
      <c r="H746" s="142"/>
      <c r="I746" s="153"/>
      <c r="J746" s="92">
        <f>IF(G746&gt;0,(D746*(F746/G746)),0)</f>
        <v>0</v>
      </c>
      <c r="K746" s="97">
        <f t="shared" si="144"/>
        <v>0</v>
      </c>
      <c r="L746" s="94">
        <f>IF(K746&gt;0,((J746/K746)*I746),0)</f>
        <v>0</v>
      </c>
    </row>
    <row r="747" spans="2:12" ht="12.75">
      <c r="B747" s="31" t="s">
        <v>27</v>
      </c>
      <c r="C747" s="287">
        <f t="shared" si="143"/>
        <v>0</v>
      </c>
      <c r="D747" s="142"/>
      <c r="E747" s="142"/>
      <c r="F747" s="144"/>
      <c r="G747" s="142"/>
      <c r="H747" s="142"/>
      <c r="I747" s="153"/>
      <c r="J747" s="92">
        <f aca="true" t="shared" si="147" ref="J747:J759">IF(G747&gt;0,(D747*(F747/G747)),0)</f>
        <v>0</v>
      </c>
      <c r="K747" s="97">
        <f t="shared" si="144"/>
        <v>0</v>
      </c>
      <c r="L747" s="94">
        <f aca="true" t="shared" si="148" ref="L747:L759">IF(K747&gt;0,((J747/K747)*I747),0)</f>
        <v>0</v>
      </c>
    </row>
    <row r="748" spans="2:12" ht="12.75">
      <c r="B748" s="31" t="s">
        <v>28</v>
      </c>
      <c r="C748" s="287">
        <f t="shared" si="143"/>
        <v>0</v>
      </c>
      <c r="D748" s="142"/>
      <c r="E748" s="142"/>
      <c r="F748" s="144"/>
      <c r="G748" s="142"/>
      <c r="H748" s="142"/>
      <c r="I748" s="153"/>
      <c r="J748" s="92">
        <f t="shared" si="147"/>
        <v>0</v>
      </c>
      <c r="K748" s="93">
        <f t="shared" si="144"/>
        <v>0</v>
      </c>
      <c r="L748" s="94">
        <f t="shared" si="148"/>
        <v>0</v>
      </c>
    </row>
    <row r="749" spans="2:12" ht="12.75">
      <c r="B749" s="31" t="s">
        <v>29</v>
      </c>
      <c r="C749" s="288">
        <f t="shared" si="143"/>
        <v>0</v>
      </c>
      <c r="D749" s="142"/>
      <c r="E749" s="142"/>
      <c r="F749" s="144"/>
      <c r="G749" s="142"/>
      <c r="H749" s="142"/>
      <c r="I749" s="153"/>
      <c r="J749" s="92">
        <f t="shared" si="147"/>
        <v>0</v>
      </c>
      <c r="K749" s="97">
        <f t="shared" si="144"/>
        <v>0</v>
      </c>
      <c r="L749" s="94">
        <f t="shared" si="148"/>
        <v>0</v>
      </c>
    </row>
    <row r="750" spans="2:12" ht="12.75">
      <c r="B750" s="31" t="s">
        <v>30</v>
      </c>
      <c r="C750" s="287">
        <f t="shared" si="143"/>
        <v>0</v>
      </c>
      <c r="D750" s="142"/>
      <c r="E750" s="142"/>
      <c r="F750" s="144"/>
      <c r="G750" s="142"/>
      <c r="H750" s="142"/>
      <c r="I750" s="153"/>
      <c r="J750" s="92">
        <f t="shared" si="147"/>
        <v>0</v>
      </c>
      <c r="K750" s="97">
        <f t="shared" si="144"/>
        <v>0</v>
      </c>
      <c r="L750" s="94">
        <f t="shared" si="148"/>
        <v>0</v>
      </c>
    </row>
    <row r="751" spans="2:12" ht="12.75">
      <c r="B751" s="31" t="s">
        <v>31</v>
      </c>
      <c r="C751" s="287">
        <f t="shared" si="143"/>
        <v>0</v>
      </c>
      <c r="D751" s="142"/>
      <c r="E751" s="142"/>
      <c r="F751" s="144"/>
      <c r="G751" s="142"/>
      <c r="H751" s="142"/>
      <c r="I751" s="153"/>
      <c r="J751" s="92">
        <f t="shared" si="147"/>
        <v>0</v>
      </c>
      <c r="K751" s="93">
        <f t="shared" si="144"/>
        <v>0</v>
      </c>
      <c r="L751" s="94">
        <f t="shared" si="148"/>
        <v>0</v>
      </c>
    </row>
    <row r="752" spans="2:12" ht="12.75">
      <c r="B752" s="31" t="s">
        <v>32</v>
      </c>
      <c r="C752" s="288">
        <f t="shared" si="143"/>
        <v>0</v>
      </c>
      <c r="D752" s="142"/>
      <c r="E752" s="142"/>
      <c r="F752" s="144"/>
      <c r="G752" s="142"/>
      <c r="H752" s="142"/>
      <c r="I752" s="153"/>
      <c r="J752" s="92">
        <f t="shared" si="147"/>
        <v>0</v>
      </c>
      <c r="K752" s="97">
        <f t="shared" si="144"/>
        <v>0</v>
      </c>
      <c r="L752" s="94">
        <f t="shared" si="148"/>
        <v>0</v>
      </c>
    </row>
    <row r="753" spans="2:12" ht="12.75">
      <c r="B753" s="31" t="s">
        <v>33</v>
      </c>
      <c r="C753" s="287">
        <f t="shared" si="143"/>
        <v>0</v>
      </c>
      <c r="D753" s="142"/>
      <c r="E753" s="142"/>
      <c r="F753" s="144"/>
      <c r="G753" s="142"/>
      <c r="H753" s="142"/>
      <c r="I753" s="153"/>
      <c r="J753" s="92">
        <f t="shared" si="147"/>
        <v>0</v>
      </c>
      <c r="K753" s="97">
        <f t="shared" si="144"/>
        <v>0</v>
      </c>
      <c r="L753" s="94">
        <f t="shared" si="148"/>
        <v>0</v>
      </c>
    </row>
    <row r="754" spans="2:12" ht="12.75">
      <c r="B754" s="31" t="s">
        <v>34</v>
      </c>
      <c r="C754" s="287">
        <f t="shared" si="143"/>
        <v>0</v>
      </c>
      <c r="D754" s="142"/>
      <c r="E754" s="142"/>
      <c r="F754" s="144"/>
      <c r="G754" s="142"/>
      <c r="H754" s="142"/>
      <c r="I754" s="153"/>
      <c r="J754" s="92">
        <f t="shared" si="147"/>
        <v>0</v>
      </c>
      <c r="K754" s="93">
        <f t="shared" si="144"/>
        <v>0</v>
      </c>
      <c r="L754" s="94">
        <f t="shared" si="148"/>
        <v>0</v>
      </c>
    </row>
    <row r="755" spans="2:12" ht="12.75">
      <c r="B755" s="31" t="s">
        <v>35</v>
      </c>
      <c r="C755" s="288">
        <f t="shared" si="143"/>
        <v>0</v>
      </c>
      <c r="D755" s="142"/>
      <c r="E755" s="142"/>
      <c r="F755" s="144"/>
      <c r="G755" s="142"/>
      <c r="H755" s="142"/>
      <c r="I755" s="153"/>
      <c r="J755" s="92">
        <f t="shared" si="147"/>
        <v>0</v>
      </c>
      <c r="K755" s="97">
        <f t="shared" si="144"/>
        <v>0</v>
      </c>
      <c r="L755" s="94">
        <f t="shared" si="148"/>
        <v>0</v>
      </c>
    </row>
    <row r="756" spans="2:12" ht="12.75">
      <c r="B756" s="31" t="s">
        <v>36</v>
      </c>
      <c r="C756" s="287">
        <f t="shared" si="143"/>
        <v>0</v>
      </c>
      <c r="D756" s="142"/>
      <c r="E756" s="142"/>
      <c r="F756" s="144"/>
      <c r="G756" s="142"/>
      <c r="H756" s="142"/>
      <c r="I756" s="153"/>
      <c r="J756" s="92">
        <f t="shared" si="147"/>
        <v>0</v>
      </c>
      <c r="K756" s="97">
        <f t="shared" si="144"/>
        <v>0</v>
      </c>
      <c r="L756" s="94">
        <f t="shared" si="148"/>
        <v>0</v>
      </c>
    </row>
    <row r="757" spans="2:12" ht="12.75">
      <c r="B757" s="31" t="s">
        <v>37</v>
      </c>
      <c r="C757" s="287">
        <f t="shared" si="143"/>
        <v>0</v>
      </c>
      <c r="D757" s="142"/>
      <c r="E757" s="142"/>
      <c r="F757" s="144"/>
      <c r="G757" s="142"/>
      <c r="H757" s="142"/>
      <c r="I757" s="153"/>
      <c r="J757" s="92">
        <f t="shared" si="147"/>
        <v>0</v>
      </c>
      <c r="K757" s="93">
        <f t="shared" si="144"/>
        <v>0</v>
      </c>
      <c r="L757" s="94">
        <f t="shared" si="148"/>
        <v>0</v>
      </c>
    </row>
    <row r="758" spans="2:12" ht="12.75">
      <c r="B758" s="31" t="s">
        <v>38</v>
      </c>
      <c r="C758" s="288">
        <f t="shared" si="143"/>
        <v>0</v>
      </c>
      <c r="D758" s="142"/>
      <c r="E758" s="142"/>
      <c r="F758" s="144"/>
      <c r="G758" s="142"/>
      <c r="H758" s="142"/>
      <c r="I758" s="153"/>
      <c r="J758" s="92">
        <f>IF(G758&gt;0,(D758*(F758/G758)),0)</f>
        <v>0</v>
      </c>
      <c r="K758" s="97">
        <f t="shared" si="144"/>
        <v>0</v>
      </c>
      <c r="L758" s="94">
        <f>IF(K758&gt;0,((J758/K758)*I758),0)</f>
        <v>0</v>
      </c>
    </row>
    <row r="759" spans="2:12" ht="12.75">
      <c r="B759" s="31" t="s">
        <v>39</v>
      </c>
      <c r="C759" s="287">
        <f t="shared" si="143"/>
        <v>0</v>
      </c>
      <c r="D759" s="142"/>
      <c r="E759" s="142"/>
      <c r="F759" s="144"/>
      <c r="G759" s="142"/>
      <c r="H759" s="142"/>
      <c r="I759" s="153"/>
      <c r="J759" s="92">
        <f aca="true" t="shared" si="149" ref="J759:J770">IF(G759&gt;0,(D759*(F759/G759)),0)</f>
        <v>0</v>
      </c>
      <c r="K759" s="97">
        <f t="shared" si="144"/>
        <v>0</v>
      </c>
      <c r="L759" s="94">
        <f aca="true" t="shared" si="150" ref="L759:L770">IF(K759&gt;0,((J759/K759)*I759),0)</f>
        <v>0</v>
      </c>
    </row>
    <row r="760" spans="2:12" ht="12.75">
      <c r="B760" s="31" t="s">
        <v>40</v>
      </c>
      <c r="C760" s="287">
        <f t="shared" si="143"/>
        <v>0</v>
      </c>
      <c r="D760" s="142"/>
      <c r="E760" s="142"/>
      <c r="F760" s="144"/>
      <c r="G760" s="142"/>
      <c r="H760" s="142"/>
      <c r="I760" s="153"/>
      <c r="J760" s="92">
        <f t="shared" si="149"/>
        <v>0</v>
      </c>
      <c r="K760" s="93">
        <f t="shared" si="144"/>
        <v>0</v>
      </c>
      <c r="L760" s="94">
        <f t="shared" si="150"/>
        <v>0</v>
      </c>
    </row>
    <row r="761" spans="2:12" ht="12.75">
      <c r="B761" s="31" t="s">
        <v>41</v>
      </c>
      <c r="C761" s="288">
        <f t="shared" si="143"/>
        <v>0</v>
      </c>
      <c r="D761" s="142"/>
      <c r="E761" s="142"/>
      <c r="F761" s="144"/>
      <c r="G761" s="142"/>
      <c r="H761" s="142"/>
      <c r="I761" s="153"/>
      <c r="J761" s="92">
        <f t="shared" si="149"/>
        <v>0</v>
      </c>
      <c r="K761" s="97">
        <f t="shared" si="144"/>
        <v>0</v>
      </c>
      <c r="L761" s="94">
        <f t="shared" si="150"/>
        <v>0</v>
      </c>
    </row>
    <row r="762" spans="2:12" ht="12.75">
      <c r="B762" s="31" t="s">
        <v>42</v>
      </c>
      <c r="C762" s="287">
        <f t="shared" si="143"/>
        <v>0</v>
      </c>
      <c r="D762" s="142"/>
      <c r="E762" s="142"/>
      <c r="F762" s="144"/>
      <c r="G762" s="142"/>
      <c r="H762" s="142"/>
      <c r="I762" s="153"/>
      <c r="J762" s="92">
        <f t="shared" si="149"/>
        <v>0</v>
      </c>
      <c r="K762" s="97">
        <f t="shared" si="144"/>
        <v>0</v>
      </c>
      <c r="L762" s="94">
        <f t="shared" si="150"/>
        <v>0</v>
      </c>
    </row>
    <row r="763" spans="2:12" ht="12.75">
      <c r="B763" s="31" t="s">
        <v>43</v>
      </c>
      <c r="C763" s="287">
        <f t="shared" si="143"/>
        <v>0</v>
      </c>
      <c r="D763" s="142"/>
      <c r="E763" s="142"/>
      <c r="F763" s="144"/>
      <c r="G763" s="142"/>
      <c r="H763" s="142"/>
      <c r="I763" s="153"/>
      <c r="J763" s="92">
        <f t="shared" si="149"/>
        <v>0</v>
      </c>
      <c r="K763" s="93">
        <f t="shared" si="144"/>
        <v>0</v>
      </c>
      <c r="L763" s="94">
        <f t="shared" si="150"/>
        <v>0</v>
      </c>
    </row>
    <row r="764" spans="2:12" ht="12.75">
      <c r="B764" s="31" t="s">
        <v>44</v>
      </c>
      <c r="C764" s="288">
        <f t="shared" si="143"/>
        <v>0</v>
      </c>
      <c r="D764" s="142"/>
      <c r="E764" s="142"/>
      <c r="F764" s="144"/>
      <c r="G764" s="142"/>
      <c r="H764" s="142"/>
      <c r="I764" s="153"/>
      <c r="J764" s="92">
        <f t="shared" si="149"/>
        <v>0</v>
      </c>
      <c r="K764" s="97">
        <f t="shared" si="144"/>
        <v>0</v>
      </c>
      <c r="L764" s="94">
        <f t="shared" si="150"/>
        <v>0</v>
      </c>
    </row>
    <row r="765" spans="2:12" ht="12.75">
      <c r="B765" s="31" t="s">
        <v>45</v>
      </c>
      <c r="C765" s="287">
        <f t="shared" si="143"/>
        <v>0</v>
      </c>
      <c r="D765" s="142"/>
      <c r="E765" s="142"/>
      <c r="F765" s="144"/>
      <c r="G765" s="142"/>
      <c r="H765" s="142"/>
      <c r="I765" s="153"/>
      <c r="J765" s="92">
        <f t="shared" si="149"/>
        <v>0</v>
      </c>
      <c r="K765" s="97">
        <f t="shared" si="144"/>
        <v>0</v>
      </c>
      <c r="L765" s="94">
        <f t="shared" si="150"/>
        <v>0</v>
      </c>
    </row>
    <row r="766" spans="2:12" ht="12.75">
      <c r="B766" s="31" t="s">
        <v>46</v>
      </c>
      <c r="C766" s="287">
        <f t="shared" si="143"/>
        <v>0</v>
      </c>
      <c r="D766" s="142"/>
      <c r="E766" s="142"/>
      <c r="F766" s="144"/>
      <c r="G766" s="142"/>
      <c r="H766" s="142"/>
      <c r="I766" s="153"/>
      <c r="J766" s="92">
        <f t="shared" si="149"/>
        <v>0</v>
      </c>
      <c r="K766" s="93">
        <f t="shared" si="144"/>
        <v>0</v>
      </c>
      <c r="L766" s="94">
        <f t="shared" si="150"/>
        <v>0</v>
      </c>
    </row>
    <row r="767" spans="2:12" ht="12.75">
      <c r="B767" s="31" t="s">
        <v>47</v>
      </c>
      <c r="C767" s="288">
        <f t="shared" si="143"/>
        <v>0</v>
      </c>
      <c r="D767" s="142"/>
      <c r="E767" s="142"/>
      <c r="F767" s="144"/>
      <c r="G767" s="142"/>
      <c r="H767" s="142"/>
      <c r="I767" s="153"/>
      <c r="J767" s="92">
        <f t="shared" si="149"/>
        <v>0</v>
      </c>
      <c r="K767" s="97">
        <f t="shared" si="144"/>
        <v>0</v>
      </c>
      <c r="L767" s="94">
        <f t="shared" si="150"/>
        <v>0</v>
      </c>
    </row>
    <row r="768" spans="2:12" ht="12.75">
      <c r="B768" s="31" t="s">
        <v>48</v>
      </c>
      <c r="C768" s="287">
        <f t="shared" si="143"/>
        <v>0</v>
      </c>
      <c r="D768" s="142"/>
      <c r="E768" s="142"/>
      <c r="F768" s="144"/>
      <c r="G768" s="142"/>
      <c r="H768" s="142"/>
      <c r="I768" s="153"/>
      <c r="J768" s="92">
        <f t="shared" si="149"/>
        <v>0</v>
      </c>
      <c r="K768" s="97">
        <f t="shared" si="144"/>
        <v>0</v>
      </c>
      <c r="L768" s="94">
        <f t="shared" si="150"/>
        <v>0</v>
      </c>
    </row>
    <row r="769" spans="2:12" ht="12.75">
      <c r="B769" s="31" t="s">
        <v>49</v>
      </c>
      <c r="C769" s="287">
        <f t="shared" si="143"/>
        <v>0</v>
      </c>
      <c r="D769" s="142"/>
      <c r="E769" s="142"/>
      <c r="F769" s="144"/>
      <c r="G769" s="142"/>
      <c r="H769" s="142"/>
      <c r="I769" s="153"/>
      <c r="J769" s="92">
        <f t="shared" si="149"/>
        <v>0</v>
      </c>
      <c r="K769" s="93">
        <f t="shared" si="144"/>
        <v>0</v>
      </c>
      <c r="L769" s="94">
        <f t="shared" si="150"/>
        <v>0</v>
      </c>
    </row>
    <row r="770" spans="2:12" ht="12.75">
      <c r="B770" s="31" t="s">
        <v>50</v>
      </c>
      <c r="C770" s="288">
        <f t="shared" si="143"/>
        <v>0</v>
      </c>
      <c r="D770" s="142"/>
      <c r="E770" s="142"/>
      <c r="F770" s="144"/>
      <c r="G770" s="142"/>
      <c r="H770" s="142"/>
      <c r="I770" s="153"/>
      <c r="J770" s="92">
        <f t="shared" si="149"/>
        <v>0</v>
      </c>
      <c r="K770" s="97">
        <f t="shared" si="144"/>
        <v>0</v>
      </c>
      <c r="L770" s="94">
        <f t="shared" si="150"/>
        <v>0</v>
      </c>
    </row>
    <row r="771" spans="2:12" ht="12.75">
      <c r="B771" s="31" t="s">
        <v>51</v>
      </c>
      <c r="C771" s="287">
        <f t="shared" si="143"/>
        <v>0</v>
      </c>
      <c r="D771" s="142"/>
      <c r="E771" s="142"/>
      <c r="F771" s="144"/>
      <c r="G771" s="142"/>
      <c r="H771" s="142"/>
      <c r="I771" s="153"/>
      <c r="J771" s="92">
        <f>IF(G771&gt;0,(D771*(F771/G771)),0)</f>
        <v>0</v>
      </c>
      <c r="K771" s="97">
        <f t="shared" si="144"/>
        <v>0</v>
      </c>
      <c r="L771" s="94">
        <f>IF(K771&gt;0,((J771/K771)*I771),0)</f>
        <v>0</v>
      </c>
    </row>
    <row r="772" spans="2:12" ht="12.75">
      <c r="B772" s="31" t="s">
        <v>52</v>
      </c>
      <c r="C772" s="287">
        <f t="shared" si="143"/>
        <v>0</v>
      </c>
      <c r="D772" s="142"/>
      <c r="E772" s="142"/>
      <c r="F772" s="144"/>
      <c r="G772" s="142"/>
      <c r="H772" s="142"/>
      <c r="I772" s="153"/>
      <c r="J772" s="92">
        <f aca="true" t="shared" si="151" ref="J772:J784">IF(G772&gt;0,(D772*(F772/G772)),0)</f>
        <v>0</v>
      </c>
      <c r="K772" s="93">
        <f t="shared" si="144"/>
        <v>0</v>
      </c>
      <c r="L772" s="94">
        <f aca="true" t="shared" si="152" ref="L772:L784">IF(K772&gt;0,((J772/K772)*I772),0)</f>
        <v>0</v>
      </c>
    </row>
    <row r="773" spans="2:12" ht="12.75">
      <c r="B773" s="31" t="s">
        <v>53</v>
      </c>
      <c r="C773" s="288">
        <f t="shared" si="143"/>
        <v>0</v>
      </c>
      <c r="D773" s="142"/>
      <c r="E773" s="142"/>
      <c r="F773" s="144"/>
      <c r="G773" s="142"/>
      <c r="H773" s="142"/>
      <c r="I773" s="153"/>
      <c r="J773" s="92">
        <f t="shared" si="151"/>
        <v>0</v>
      </c>
      <c r="K773" s="97">
        <f t="shared" si="144"/>
        <v>0</v>
      </c>
      <c r="L773" s="94">
        <f t="shared" si="152"/>
        <v>0</v>
      </c>
    </row>
    <row r="774" spans="2:12" ht="12.75">
      <c r="B774" s="31" t="s">
        <v>54</v>
      </c>
      <c r="C774" s="287">
        <f t="shared" si="143"/>
        <v>0</v>
      </c>
      <c r="D774" s="142"/>
      <c r="E774" s="142"/>
      <c r="F774" s="144"/>
      <c r="G774" s="142"/>
      <c r="H774" s="142"/>
      <c r="I774" s="153"/>
      <c r="J774" s="92">
        <f t="shared" si="151"/>
        <v>0</v>
      </c>
      <c r="K774" s="97">
        <f t="shared" si="144"/>
        <v>0</v>
      </c>
      <c r="L774" s="94">
        <f t="shared" si="152"/>
        <v>0</v>
      </c>
    </row>
    <row r="775" spans="2:12" ht="12.75">
      <c r="B775" s="31" t="s">
        <v>55</v>
      </c>
      <c r="C775" s="287">
        <f t="shared" si="143"/>
        <v>0</v>
      </c>
      <c r="D775" s="142"/>
      <c r="E775" s="142"/>
      <c r="F775" s="144"/>
      <c r="G775" s="142"/>
      <c r="H775" s="142"/>
      <c r="I775" s="153"/>
      <c r="J775" s="92">
        <f t="shared" si="151"/>
        <v>0</v>
      </c>
      <c r="K775" s="93">
        <f t="shared" si="144"/>
        <v>0</v>
      </c>
      <c r="L775" s="94">
        <f t="shared" si="152"/>
        <v>0</v>
      </c>
    </row>
    <row r="776" spans="2:12" ht="12.75">
      <c r="B776" s="31" t="s">
        <v>56</v>
      </c>
      <c r="C776" s="288">
        <f t="shared" si="143"/>
        <v>0</v>
      </c>
      <c r="D776" s="142"/>
      <c r="E776" s="142"/>
      <c r="F776" s="144"/>
      <c r="G776" s="142"/>
      <c r="H776" s="142"/>
      <c r="I776" s="153"/>
      <c r="J776" s="92">
        <f t="shared" si="151"/>
        <v>0</v>
      </c>
      <c r="K776" s="97">
        <f t="shared" si="144"/>
        <v>0</v>
      </c>
      <c r="L776" s="94">
        <f t="shared" si="152"/>
        <v>0</v>
      </c>
    </row>
    <row r="777" spans="2:12" ht="12.75">
      <c r="B777" s="31" t="s">
        <v>57</v>
      </c>
      <c r="C777" s="287">
        <f t="shared" si="143"/>
        <v>0</v>
      </c>
      <c r="D777" s="142"/>
      <c r="E777" s="142"/>
      <c r="F777" s="144"/>
      <c r="G777" s="142"/>
      <c r="H777" s="142"/>
      <c r="I777" s="153"/>
      <c r="J777" s="92">
        <f t="shared" si="151"/>
        <v>0</v>
      </c>
      <c r="K777" s="97">
        <f t="shared" si="144"/>
        <v>0</v>
      </c>
      <c r="L777" s="94">
        <f t="shared" si="152"/>
        <v>0</v>
      </c>
    </row>
    <row r="778" spans="2:12" ht="12.75">
      <c r="B778" s="31" t="s">
        <v>58</v>
      </c>
      <c r="C778" s="287">
        <f t="shared" si="143"/>
        <v>0</v>
      </c>
      <c r="D778" s="142"/>
      <c r="E778" s="142"/>
      <c r="F778" s="144"/>
      <c r="G778" s="142"/>
      <c r="H778" s="142"/>
      <c r="I778" s="153"/>
      <c r="J778" s="92">
        <f t="shared" si="151"/>
        <v>0</v>
      </c>
      <c r="K778" s="93">
        <f t="shared" si="144"/>
        <v>0</v>
      </c>
      <c r="L778" s="94">
        <f t="shared" si="152"/>
        <v>0</v>
      </c>
    </row>
    <row r="779" spans="2:12" ht="12.75">
      <c r="B779" s="31" t="s">
        <v>59</v>
      </c>
      <c r="C779" s="288">
        <f t="shared" si="143"/>
        <v>0</v>
      </c>
      <c r="D779" s="142"/>
      <c r="E779" s="142"/>
      <c r="F779" s="144"/>
      <c r="G779" s="142"/>
      <c r="H779" s="142"/>
      <c r="I779" s="153"/>
      <c r="J779" s="92">
        <f t="shared" si="151"/>
        <v>0</v>
      </c>
      <c r="K779" s="97">
        <f t="shared" si="144"/>
        <v>0</v>
      </c>
      <c r="L779" s="94">
        <f t="shared" si="152"/>
        <v>0</v>
      </c>
    </row>
    <row r="780" spans="2:12" ht="12.75">
      <c r="B780" s="31" t="s">
        <v>60</v>
      </c>
      <c r="C780" s="287">
        <f t="shared" si="143"/>
        <v>0</v>
      </c>
      <c r="D780" s="142"/>
      <c r="E780" s="142"/>
      <c r="F780" s="144"/>
      <c r="G780" s="142"/>
      <c r="H780" s="142"/>
      <c r="I780" s="153"/>
      <c r="J780" s="92">
        <f t="shared" si="151"/>
        <v>0</v>
      </c>
      <c r="K780" s="97">
        <f t="shared" si="144"/>
        <v>0</v>
      </c>
      <c r="L780" s="94">
        <f t="shared" si="152"/>
        <v>0</v>
      </c>
    </row>
    <row r="781" spans="2:12" ht="12.75">
      <c r="B781" s="31" t="s">
        <v>61</v>
      </c>
      <c r="C781" s="287">
        <f t="shared" si="143"/>
        <v>0</v>
      </c>
      <c r="D781" s="142"/>
      <c r="E781" s="142"/>
      <c r="F781" s="144"/>
      <c r="G781" s="142"/>
      <c r="H781" s="142"/>
      <c r="I781" s="153"/>
      <c r="J781" s="92">
        <f t="shared" si="151"/>
        <v>0</v>
      </c>
      <c r="K781" s="93">
        <f t="shared" si="144"/>
        <v>0</v>
      </c>
      <c r="L781" s="94">
        <f t="shared" si="152"/>
        <v>0</v>
      </c>
    </row>
    <row r="782" spans="2:12" ht="12.75">
      <c r="B782" s="31" t="s">
        <v>62</v>
      </c>
      <c r="C782" s="288">
        <f t="shared" si="143"/>
        <v>0</v>
      </c>
      <c r="D782" s="142"/>
      <c r="E782" s="142"/>
      <c r="F782" s="144"/>
      <c r="G782" s="142"/>
      <c r="H782" s="142"/>
      <c r="I782" s="153"/>
      <c r="J782" s="92">
        <f t="shared" si="151"/>
        <v>0</v>
      </c>
      <c r="K782" s="97">
        <f t="shared" si="144"/>
        <v>0</v>
      </c>
      <c r="L782" s="94">
        <f t="shared" si="152"/>
        <v>0</v>
      </c>
    </row>
    <row r="783" spans="2:12" ht="12.75">
      <c r="B783" s="31" t="s">
        <v>63</v>
      </c>
      <c r="C783" s="287">
        <f t="shared" si="143"/>
        <v>0</v>
      </c>
      <c r="D783" s="142"/>
      <c r="E783" s="142"/>
      <c r="F783" s="144"/>
      <c r="G783" s="142"/>
      <c r="H783" s="142"/>
      <c r="I783" s="153"/>
      <c r="J783" s="92">
        <f>IF(G783&gt;0,(D783*(F783/G783)),0)</f>
        <v>0</v>
      </c>
      <c r="K783" s="97">
        <f t="shared" si="144"/>
        <v>0</v>
      </c>
      <c r="L783" s="94">
        <f>IF(K783&gt;0,((J783/K783)*I783),0)</f>
        <v>0</v>
      </c>
    </row>
    <row r="784" spans="2:12" ht="12.75">
      <c r="B784" s="31" t="s">
        <v>64</v>
      </c>
      <c r="C784" s="287">
        <f t="shared" si="143"/>
        <v>0</v>
      </c>
      <c r="D784" s="142"/>
      <c r="E784" s="142"/>
      <c r="F784" s="144"/>
      <c r="G784" s="142"/>
      <c r="H784" s="142"/>
      <c r="I784" s="153"/>
      <c r="J784" s="92">
        <f aca="true" t="shared" si="153" ref="J784:J795">IF(G784&gt;0,(D784*(F784/G784)),0)</f>
        <v>0</v>
      </c>
      <c r="K784" s="93">
        <f t="shared" si="144"/>
        <v>0</v>
      </c>
      <c r="L784" s="94">
        <f aca="true" t="shared" si="154" ref="L784:L795">IF(K784&gt;0,((J784/K784)*I784),0)</f>
        <v>0</v>
      </c>
    </row>
    <row r="785" spans="2:12" ht="12.75">
      <c r="B785" s="31" t="s">
        <v>65</v>
      </c>
      <c r="C785" s="288">
        <f t="shared" si="143"/>
        <v>0</v>
      </c>
      <c r="D785" s="142"/>
      <c r="E785" s="142"/>
      <c r="F785" s="144"/>
      <c r="G785" s="142"/>
      <c r="H785" s="142"/>
      <c r="I785" s="153"/>
      <c r="J785" s="92">
        <f t="shared" si="153"/>
        <v>0</v>
      </c>
      <c r="K785" s="97">
        <f t="shared" si="144"/>
        <v>0</v>
      </c>
      <c r="L785" s="94">
        <f t="shared" si="154"/>
        <v>0</v>
      </c>
    </row>
    <row r="786" spans="2:12" ht="12.75">
      <c r="B786" s="31" t="s">
        <v>66</v>
      </c>
      <c r="C786" s="287">
        <f t="shared" si="143"/>
        <v>0</v>
      </c>
      <c r="D786" s="142"/>
      <c r="E786" s="142"/>
      <c r="F786" s="144"/>
      <c r="G786" s="142"/>
      <c r="H786" s="142"/>
      <c r="I786" s="153"/>
      <c r="J786" s="92">
        <f t="shared" si="153"/>
        <v>0</v>
      </c>
      <c r="K786" s="97">
        <f t="shared" si="144"/>
        <v>0</v>
      </c>
      <c r="L786" s="94">
        <f t="shared" si="154"/>
        <v>0</v>
      </c>
    </row>
    <row r="787" spans="2:12" ht="12.75">
      <c r="B787" s="31" t="s">
        <v>67</v>
      </c>
      <c r="C787" s="287">
        <f t="shared" si="143"/>
        <v>0</v>
      </c>
      <c r="D787" s="142"/>
      <c r="E787" s="142"/>
      <c r="F787" s="144"/>
      <c r="G787" s="142"/>
      <c r="H787" s="142"/>
      <c r="I787" s="153"/>
      <c r="J787" s="92">
        <f t="shared" si="153"/>
        <v>0</v>
      </c>
      <c r="K787" s="93">
        <f t="shared" si="144"/>
        <v>0</v>
      </c>
      <c r="L787" s="94">
        <f t="shared" si="154"/>
        <v>0</v>
      </c>
    </row>
    <row r="788" spans="2:12" ht="12.75">
      <c r="B788" s="31" t="s">
        <v>68</v>
      </c>
      <c r="C788" s="288">
        <f aca="true" t="shared" si="155" ref="C788:C820">C72</f>
        <v>0</v>
      </c>
      <c r="D788" s="142"/>
      <c r="E788" s="142"/>
      <c r="F788" s="144"/>
      <c r="G788" s="142"/>
      <c r="H788" s="142"/>
      <c r="I788" s="153"/>
      <c r="J788" s="92">
        <f t="shared" si="153"/>
        <v>0</v>
      </c>
      <c r="K788" s="97">
        <f aca="true" t="shared" si="156" ref="K788:K820">K72</f>
        <v>0</v>
      </c>
      <c r="L788" s="94">
        <f t="shared" si="154"/>
        <v>0</v>
      </c>
    </row>
    <row r="789" spans="2:12" ht="12.75">
      <c r="B789" s="31" t="s">
        <v>69</v>
      </c>
      <c r="C789" s="287">
        <f t="shared" si="155"/>
        <v>0</v>
      </c>
      <c r="D789" s="142"/>
      <c r="E789" s="142"/>
      <c r="F789" s="144"/>
      <c r="G789" s="142"/>
      <c r="H789" s="142"/>
      <c r="I789" s="153"/>
      <c r="J789" s="92">
        <f t="shared" si="153"/>
        <v>0</v>
      </c>
      <c r="K789" s="97">
        <f t="shared" si="156"/>
        <v>0</v>
      </c>
      <c r="L789" s="94">
        <f t="shared" si="154"/>
        <v>0</v>
      </c>
    </row>
    <row r="790" spans="2:12" ht="12.75">
      <c r="B790" s="31" t="s">
        <v>70</v>
      </c>
      <c r="C790" s="287">
        <f t="shared" si="155"/>
        <v>0</v>
      </c>
      <c r="D790" s="142"/>
      <c r="E790" s="142"/>
      <c r="F790" s="144"/>
      <c r="G790" s="142"/>
      <c r="H790" s="142"/>
      <c r="I790" s="153"/>
      <c r="J790" s="92">
        <f t="shared" si="153"/>
        <v>0</v>
      </c>
      <c r="K790" s="93">
        <f t="shared" si="156"/>
        <v>0</v>
      </c>
      <c r="L790" s="94">
        <f t="shared" si="154"/>
        <v>0</v>
      </c>
    </row>
    <row r="791" spans="2:12" ht="12.75">
      <c r="B791" s="31" t="s">
        <v>71</v>
      </c>
      <c r="C791" s="288">
        <f t="shared" si="155"/>
        <v>0</v>
      </c>
      <c r="D791" s="142"/>
      <c r="E791" s="142"/>
      <c r="F791" s="144"/>
      <c r="G791" s="142"/>
      <c r="H791" s="142"/>
      <c r="I791" s="153"/>
      <c r="J791" s="92">
        <f t="shared" si="153"/>
        <v>0</v>
      </c>
      <c r="K791" s="97">
        <f t="shared" si="156"/>
        <v>0</v>
      </c>
      <c r="L791" s="94">
        <f t="shared" si="154"/>
        <v>0</v>
      </c>
    </row>
    <row r="792" spans="2:12" ht="12.75">
      <c r="B792" s="31" t="s">
        <v>72</v>
      </c>
      <c r="C792" s="287">
        <f t="shared" si="155"/>
        <v>0</v>
      </c>
      <c r="D792" s="142"/>
      <c r="E792" s="142"/>
      <c r="F792" s="144"/>
      <c r="G792" s="142"/>
      <c r="H792" s="142"/>
      <c r="I792" s="153"/>
      <c r="J792" s="92">
        <f t="shared" si="153"/>
        <v>0</v>
      </c>
      <c r="K792" s="97">
        <f t="shared" si="156"/>
        <v>0</v>
      </c>
      <c r="L792" s="94">
        <f t="shared" si="154"/>
        <v>0</v>
      </c>
    </row>
    <row r="793" spans="2:12" ht="12.75">
      <c r="B793" s="31" t="s">
        <v>73</v>
      </c>
      <c r="C793" s="287">
        <f t="shared" si="155"/>
        <v>0</v>
      </c>
      <c r="D793" s="142"/>
      <c r="E793" s="142"/>
      <c r="F793" s="144"/>
      <c r="G793" s="142"/>
      <c r="H793" s="142"/>
      <c r="I793" s="153"/>
      <c r="J793" s="92">
        <f t="shared" si="153"/>
        <v>0</v>
      </c>
      <c r="K793" s="93">
        <f t="shared" si="156"/>
        <v>0</v>
      </c>
      <c r="L793" s="94">
        <f t="shared" si="154"/>
        <v>0</v>
      </c>
    </row>
    <row r="794" spans="2:12" ht="12.75">
      <c r="B794" s="31" t="s">
        <v>74</v>
      </c>
      <c r="C794" s="288">
        <f t="shared" si="155"/>
        <v>0</v>
      </c>
      <c r="D794" s="142"/>
      <c r="E794" s="142"/>
      <c r="F794" s="144"/>
      <c r="G794" s="142"/>
      <c r="H794" s="142"/>
      <c r="I794" s="153"/>
      <c r="J794" s="92">
        <f t="shared" si="153"/>
        <v>0</v>
      </c>
      <c r="K794" s="97">
        <f t="shared" si="156"/>
        <v>0</v>
      </c>
      <c r="L794" s="94">
        <f t="shared" si="154"/>
        <v>0</v>
      </c>
    </row>
    <row r="795" spans="2:12" ht="12.75">
      <c r="B795" s="31" t="s">
        <v>75</v>
      </c>
      <c r="C795" s="287">
        <f t="shared" si="155"/>
        <v>0</v>
      </c>
      <c r="D795" s="142"/>
      <c r="E795" s="142"/>
      <c r="F795" s="144"/>
      <c r="G795" s="142"/>
      <c r="H795" s="142"/>
      <c r="I795" s="153"/>
      <c r="J795" s="92">
        <f t="shared" si="153"/>
        <v>0</v>
      </c>
      <c r="K795" s="97">
        <f t="shared" si="156"/>
        <v>0</v>
      </c>
      <c r="L795" s="94">
        <f t="shared" si="154"/>
        <v>0</v>
      </c>
    </row>
    <row r="796" spans="2:12" ht="12.75">
      <c r="B796" s="31" t="s">
        <v>76</v>
      </c>
      <c r="C796" s="287">
        <f t="shared" si="155"/>
        <v>0</v>
      </c>
      <c r="D796" s="142"/>
      <c r="E796" s="142"/>
      <c r="F796" s="144"/>
      <c r="G796" s="142"/>
      <c r="H796" s="142"/>
      <c r="I796" s="153"/>
      <c r="J796" s="92">
        <f>IF(G796&gt;0,(D796*(F796/G796)),0)</f>
        <v>0</v>
      </c>
      <c r="K796" s="93">
        <f t="shared" si="156"/>
        <v>0</v>
      </c>
      <c r="L796" s="94">
        <f>IF(K796&gt;0,((J796/K796)*I796),0)</f>
        <v>0</v>
      </c>
    </row>
    <row r="797" spans="2:12" ht="12.75">
      <c r="B797" s="31" t="s">
        <v>77</v>
      </c>
      <c r="C797" s="288">
        <f t="shared" si="155"/>
        <v>0</v>
      </c>
      <c r="D797" s="142"/>
      <c r="E797" s="142"/>
      <c r="F797" s="144"/>
      <c r="G797" s="142"/>
      <c r="H797" s="142"/>
      <c r="I797" s="153"/>
      <c r="J797" s="92">
        <f aca="true" t="shared" si="157" ref="J797:J809">IF(G797&gt;0,(D797*(F797/G797)),0)</f>
        <v>0</v>
      </c>
      <c r="K797" s="97">
        <f t="shared" si="156"/>
        <v>0</v>
      </c>
      <c r="L797" s="94">
        <f aca="true" t="shared" si="158" ref="L797:L809">IF(K797&gt;0,((J797/K797)*I797),0)</f>
        <v>0</v>
      </c>
    </row>
    <row r="798" spans="2:12" ht="12.75">
      <c r="B798" s="31" t="s">
        <v>78</v>
      </c>
      <c r="C798" s="287">
        <f t="shared" si="155"/>
        <v>0</v>
      </c>
      <c r="D798" s="142"/>
      <c r="E798" s="142"/>
      <c r="F798" s="144"/>
      <c r="G798" s="142"/>
      <c r="H798" s="142"/>
      <c r="I798" s="153"/>
      <c r="J798" s="92">
        <f t="shared" si="157"/>
        <v>0</v>
      </c>
      <c r="K798" s="97">
        <f t="shared" si="156"/>
        <v>0</v>
      </c>
      <c r="L798" s="94">
        <f t="shared" si="158"/>
        <v>0</v>
      </c>
    </row>
    <row r="799" spans="2:12" ht="12.75">
      <c r="B799" s="31" t="s">
        <v>79</v>
      </c>
      <c r="C799" s="287">
        <f t="shared" si="155"/>
        <v>0</v>
      </c>
      <c r="D799" s="142"/>
      <c r="E799" s="142"/>
      <c r="F799" s="144"/>
      <c r="G799" s="142"/>
      <c r="H799" s="142"/>
      <c r="I799" s="153"/>
      <c r="J799" s="92">
        <f t="shared" si="157"/>
        <v>0</v>
      </c>
      <c r="K799" s="93">
        <f t="shared" si="156"/>
        <v>0</v>
      </c>
      <c r="L799" s="94">
        <f t="shared" si="158"/>
        <v>0</v>
      </c>
    </row>
    <row r="800" spans="2:12" ht="12.75">
      <c r="B800" s="31" t="s">
        <v>80</v>
      </c>
      <c r="C800" s="288">
        <f t="shared" si="155"/>
        <v>0</v>
      </c>
      <c r="D800" s="142"/>
      <c r="E800" s="142"/>
      <c r="F800" s="144"/>
      <c r="G800" s="142"/>
      <c r="H800" s="142"/>
      <c r="I800" s="153"/>
      <c r="J800" s="92">
        <f t="shared" si="157"/>
        <v>0</v>
      </c>
      <c r="K800" s="97">
        <f t="shared" si="156"/>
        <v>0</v>
      </c>
      <c r="L800" s="94">
        <f t="shared" si="158"/>
        <v>0</v>
      </c>
    </row>
    <row r="801" spans="2:12" ht="12.75">
      <c r="B801" s="31" t="s">
        <v>81</v>
      </c>
      <c r="C801" s="287">
        <f t="shared" si="155"/>
        <v>0</v>
      </c>
      <c r="D801" s="142"/>
      <c r="E801" s="142"/>
      <c r="F801" s="144"/>
      <c r="G801" s="142"/>
      <c r="H801" s="142"/>
      <c r="I801" s="153"/>
      <c r="J801" s="92">
        <f t="shared" si="157"/>
        <v>0</v>
      </c>
      <c r="K801" s="97">
        <f t="shared" si="156"/>
        <v>0</v>
      </c>
      <c r="L801" s="94">
        <f t="shared" si="158"/>
        <v>0</v>
      </c>
    </row>
    <row r="802" spans="2:12" ht="12.75">
      <c r="B802" s="31" t="s">
        <v>82</v>
      </c>
      <c r="C802" s="287">
        <f t="shared" si="155"/>
        <v>0</v>
      </c>
      <c r="D802" s="142"/>
      <c r="E802" s="142"/>
      <c r="F802" s="144"/>
      <c r="G802" s="142"/>
      <c r="H802" s="142"/>
      <c r="I802" s="153"/>
      <c r="J802" s="92">
        <f t="shared" si="157"/>
        <v>0</v>
      </c>
      <c r="K802" s="93">
        <f t="shared" si="156"/>
        <v>0</v>
      </c>
      <c r="L802" s="94">
        <f t="shared" si="158"/>
        <v>0</v>
      </c>
    </row>
    <row r="803" spans="2:12" ht="12.75">
      <c r="B803" s="31" t="s">
        <v>83</v>
      </c>
      <c r="C803" s="288">
        <f t="shared" si="155"/>
        <v>0</v>
      </c>
      <c r="D803" s="142"/>
      <c r="E803" s="142"/>
      <c r="F803" s="144"/>
      <c r="G803" s="142"/>
      <c r="H803" s="142"/>
      <c r="I803" s="153"/>
      <c r="J803" s="92">
        <f t="shared" si="157"/>
        <v>0</v>
      </c>
      <c r="K803" s="97">
        <f t="shared" si="156"/>
        <v>0</v>
      </c>
      <c r="L803" s="94">
        <f t="shared" si="158"/>
        <v>0</v>
      </c>
    </row>
    <row r="804" spans="2:12" ht="12.75">
      <c r="B804" s="31" t="s">
        <v>84</v>
      </c>
      <c r="C804" s="287">
        <f t="shared" si="155"/>
        <v>0</v>
      </c>
      <c r="D804" s="142"/>
      <c r="E804" s="142"/>
      <c r="F804" s="144"/>
      <c r="G804" s="142"/>
      <c r="H804" s="142"/>
      <c r="I804" s="153"/>
      <c r="J804" s="92">
        <f t="shared" si="157"/>
        <v>0</v>
      </c>
      <c r="K804" s="97">
        <f t="shared" si="156"/>
        <v>0</v>
      </c>
      <c r="L804" s="94">
        <f t="shared" si="158"/>
        <v>0</v>
      </c>
    </row>
    <row r="805" spans="2:12" ht="12.75">
      <c r="B805" s="31" t="s">
        <v>85</v>
      </c>
      <c r="C805" s="287">
        <f t="shared" si="155"/>
        <v>0</v>
      </c>
      <c r="D805" s="142"/>
      <c r="E805" s="142"/>
      <c r="F805" s="144"/>
      <c r="G805" s="142"/>
      <c r="H805" s="142"/>
      <c r="I805" s="153"/>
      <c r="J805" s="92">
        <f t="shared" si="157"/>
        <v>0</v>
      </c>
      <c r="K805" s="93">
        <f t="shared" si="156"/>
        <v>0</v>
      </c>
      <c r="L805" s="94">
        <f t="shared" si="158"/>
        <v>0</v>
      </c>
    </row>
    <row r="806" spans="2:12" ht="12.75">
      <c r="B806" s="31" t="s">
        <v>86</v>
      </c>
      <c r="C806" s="288">
        <f t="shared" si="155"/>
        <v>0</v>
      </c>
      <c r="D806" s="142"/>
      <c r="E806" s="142"/>
      <c r="F806" s="144"/>
      <c r="G806" s="142"/>
      <c r="H806" s="142"/>
      <c r="I806" s="153"/>
      <c r="J806" s="92">
        <f t="shared" si="157"/>
        <v>0</v>
      </c>
      <c r="K806" s="97">
        <f t="shared" si="156"/>
        <v>0</v>
      </c>
      <c r="L806" s="94">
        <f t="shared" si="158"/>
        <v>0</v>
      </c>
    </row>
    <row r="807" spans="2:12" ht="12.75">
      <c r="B807" s="31" t="s">
        <v>87</v>
      </c>
      <c r="C807" s="287">
        <f t="shared" si="155"/>
        <v>0</v>
      </c>
      <c r="D807" s="142"/>
      <c r="E807" s="142"/>
      <c r="F807" s="144"/>
      <c r="G807" s="142"/>
      <c r="H807" s="142"/>
      <c r="I807" s="153"/>
      <c r="J807" s="92">
        <f t="shared" si="157"/>
        <v>0</v>
      </c>
      <c r="K807" s="97">
        <f t="shared" si="156"/>
        <v>0</v>
      </c>
      <c r="L807" s="94">
        <f t="shared" si="158"/>
        <v>0</v>
      </c>
    </row>
    <row r="808" spans="2:12" ht="12.75">
      <c r="B808" s="31" t="s">
        <v>88</v>
      </c>
      <c r="C808" s="287">
        <f t="shared" si="155"/>
        <v>0</v>
      </c>
      <c r="D808" s="142"/>
      <c r="E808" s="142"/>
      <c r="F808" s="144"/>
      <c r="G808" s="142"/>
      <c r="H808" s="142"/>
      <c r="I808" s="153"/>
      <c r="J808" s="92">
        <f>IF(G808&gt;0,(D808*(F808/G808)),0)</f>
        <v>0</v>
      </c>
      <c r="K808" s="93">
        <f t="shared" si="156"/>
        <v>0</v>
      </c>
      <c r="L808" s="94">
        <f>IF(K808&gt;0,((J808/K808)*I808),0)</f>
        <v>0</v>
      </c>
    </row>
    <row r="809" spans="2:12" ht="12.75">
      <c r="B809" s="31" t="s">
        <v>89</v>
      </c>
      <c r="C809" s="288">
        <f t="shared" si="155"/>
        <v>0</v>
      </c>
      <c r="D809" s="142"/>
      <c r="E809" s="142"/>
      <c r="F809" s="144"/>
      <c r="G809" s="142"/>
      <c r="H809" s="142"/>
      <c r="I809" s="153"/>
      <c r="J809" s="92">
        <f aca="true" t="shared" si="159" ref="J809:J820">IF(G809&gt;0,(D809*(F809/G809)),0)</f>
        <v>0</v>
      </c>
      <c r="K809" s="97">
        <f t="shared" si="156"/>
        <v>0</v>
      </c>
      <c r="L809" s="94">
        <f aca="true" t="shared" si="160" ref="L809:L820">IF(K809&gt;0,((J809/K809)*I809),0)</f>
        <v>0</v>
      </c>
    </row>
    <row r="810" spans="2:12" ht="12.75">
      <c r="B810" s="31" t="s">
        <v>90</v>
      </c>
      <c r="C810" s="287">
        <f t="shared" si="155"/>
        <v>0</v>
      </c>
      <c r="D810" s="142"/>
      <c r="E810" s="142"/>
      <c r="F810" s="144"/>
      <c r="G810" s="142"/>
      <c r="H810" s="142"/>
      <c r="I810" s="153"/>
      <c r="J810" s="92">
        <f t="shared" si="159"/>
        <v>0</v>
      </c>
      <c r="K810" s="97">
        <f t="shared" si="156"/>
        <v>0</v>
      </c>
      <c r="L810" s="94">
        <f t="shared" si="160"/>
        <v>0</v>
      </c>
    </row>
    <row r="811" spans="2:12" ht="12.75">
      <c r="B811" s="31" t="s">
        <v>91</v>
      </c>
      <c r="C811" s="287">
        <f t="shared" si="155"/>
        <v>0</v>
      </c>
      <c r="D811" s="142"/>
      <c r="E811" s="142"/>
      <c r="F811" s="144"/>
      <c r="G811" s="142"/>
      <c r="H811" s="142"/>
      <c r="I811" s="153"/>
      <c r="J811" s="92">
        <f t="shared" si="159"/>
        <v>0</v>
      </c>
      <c r="K811" s="93">
        <f t="shared" si="156"/>
        <v>0</v>
      </c>
      <c r="L811" s="94">
        <f t="shared" si="160"/>
        <v>0</v>
      </c>
    </row>
    <row r="812" spans="2:12" ht="12.75">
      <c r="B812" s="31" t="s">
        <v>92</v>
      </c>
      <c r="C812" s="288">
        <f t="shared" si="155"/>
        <v>0</v>
      </c>
      <c r="D812" s="142"/>
      <c r="E812" s="142"/>
      <c r="F812" s="144"/>
      <c r="G812" s="142"/>
      <c r="H812" s="142"/>
      <c r="I812" s="153"/>
      <c r="J812" s="92">
        <f t="shared" si="159"/>
        <v>0</v>
      </c>
      <c r="K812" s="97">
        <f t="shared" si="156"/>
        <v>0</v>
      </c>
      <c r="L812" s="94">
        <f t="shared" si="160"/>
        <v>0</v>
      </c>
    </row>
    <row r="813" spans="2:12" ht="12.75">
      <c r="B813" s="31" t="s">
        <v>93</v>
      </c>
      <c r="C813" s="287">
        <f t="shared" si="155"/>
        <v>0</v>
      </c>
      <c r="D813" s="142"/>
      <c r="E813" s="142"/>
      <c r="F813" s="144"/>
      <c r="G813" s="142"/>
      <c r="H813" s="142"/>
      <c r="I813" s="153"/>
      <c r="J813" s="92">
        <f t="shared" si="159"/>
        <v>0</v>
      </c>
      <c r="K813" s="97">
        <f t="shared" si="156"/>
        <v>0</v>
      </c>
      <c r="L813" s="94">
        <f t="shared" si="160"/>
        <v>0</v>
      </c>
    </row>
    <row r="814" spans="2:12" ht="12.75">
      <c r="B814" s="31" t="s">
        <v>94</v>
      </c>
      <c r="C814" s="287">
        <f t="shared" si="155"/>
        <v>0</v>
      </c>
      <c r="D814" s="142"/>
      <c r="E814" s="142"/>
      <c r="F814" s="144"/>
      <c r="G814" s="142"/>
      <c r="H814" s="142"/>
      <c r="I814" s="153"/>
      <c r="J814" s="92">
        <f t="shared" si="159"/>
        <v>0</v>
      </c>
      <c r="K814" s="93">
        <f t="shared" si="156"/>
        <v>0</v>
      </c>
      <c r="L814" s="94">
        <f t="shared" si="160"/>
        <v>0</v>
      </c>
    </row>
    <row r="815" spans="2:12" ht="12.75">
      <c r="B815" s="31" t="s">
        <v>95</v>
      </c>
      <c r="C815" s="288">
        <f t="shared" si="155"/>
        <v>0</v>
      </c>
      <c r="D815" s="142"/>
      <c r="E815" s="142"/>
      <c r="F815" s="144"/>
      <c r="G815" s="142"/>
      <c r="H815" s="142"/>
      <c r="I815" s="153"/>
      <c r="J815" s="92">
        <f t="shared" si="159"/>
        <v>0</v>
      </c>
      <c r="K815" s="97">
        <f t="shared" si="156"/>
        <v>0</v>
      </c>
      <c r="L815" s="94">
        <f t="shared" si="160"/>
        <v>0</v>
      </c>
    </row>
    <row r="816" spans="2:12" ht="12.75">
      <c r="B816" s="31" t="s">
        <v>96</v>
      </c>
      <c r="C816" s="287">
        <f t="shared" si="155"/>
        <v>0</v>
      </c>
      <c r="D816" s="142"/>
      <c r="E816" s="142"/>
      <c r="F816" s="144"/>
      <c r="G816" s="142"/>
      <c r="H816" s="142"/>
      <c r="I816" s="153"/>
      <c r="J816" s="92">
        <f t="shared" si="159"/>
        <v>0</v>
      </c>
      <c r="K816" s="97">
        <f t="shared" si="156"/>
        <v>0</v>
      </c>
      <c r="L816" s="94">
        <f t="shared" si="160"/>
        <v>0</v>
      </c>
    </row>
    <row r="817" spans="2:12" ht="12.75">
      <c r="B817" s="31" t="s">
        <v>97</v>
      </c>
      <c r="C817" s="287">
        <f t="shared" si="155"/>
        <v>0</v>
      </c>
      <c r="D817" s="142"/>
      <c r="E817" s="142"/>
      <c r="F817" s="144"/>
      <c r="G817" s="142"/>
      <c r="H817" s="142"/>
      <c r="I817" s="153"/>
      <c r="J817" s="92">
        <f t="shared" si="159"/>
        <v>0</v>
      </c>
      <c r="K817" s="93">
        <f t="shared" si="156"/>
        <v>0</v>
      </c>
      <c r="L817" s="94">
        <f t="shared" si="160"/>
        <v>0</v>
      </c>
    </row>
    <row r="818" spans="2:12" ht="12.75">
      <c r="B818" s="31" t="s">
        <v>98</v>
      </c>
      <c r="C818" s="288">
        <f t="shared" si="155"/>
        <v>0</v>
      </c>
      <c r="D818" s="142"/>
      <c r="E818" s="142"/>
      <c r="F818" s="144"/>
      <c r="G818" s="142"/>
      <c r="H818" s="142"/>
      <c r="I818" s="153"/>
      <c r="J818" s="92">
        <f t="shared" si="159"/>
        <v>0</v>
      </c>
      <c r="K818" s="97">
        <f t="shared" si="156"/>
        <v>0</v>
      </c>
      <c r="L818" s="94">
        <f t="shared" si="160"/>
        <v>0</v>
      </c>
    </row>
    <row r="819" spans="2:12" ht="12.75">
      <c r="B819" s="31" t="s">
        <v>99</v>
      </c>
      <c r="C819" s="287">
        <f t="shared" si="155"/>
        <v>0</v>
      </c>
      <c r="D819" s="142"/>
      <c r="E819" s="142"/>
      <c r="F819" s="144"/>
      <c r="G819" s="142"/>
      <c r="H819" s="142"/>
      <c r="I819" s="153"/>
      <c r="J819" s="92">
        <f t="shared" si="159"/>
        <v>0</v>
      </c>
      <c r="K819" s="97">
        <f t="shared" si="156"/>
        <v>0</v>
      </c>
      <c r="L819" s="94">
        <f t="shared" si="160"/>
        <v>0</v>
      </c>
    </row>
    <row r="820" spans="2:12" ht="12.75">
      <c r="B820" s="31" t="s">
        <v>100</v>
      </c>
      <c r="C820" s="287">
        <f t="shared" si="155"/>
        <v>0</v>
      </c>
      <c r="D820" s="142"/>
      <c r="E820" s="142"/>
      <c r="F820" s="144"/>
      <c r="G820" s="142"/>
      <c r="H820" s="142"/>
      <c r="I820" s="153"/>
      <c r="J820" s="92">
        <f t="shared" si="159"/>
        <v>0</v>
      </c>
      <c r="K820" s="93">
        <f t="shared" si="156"/>
        <v>0</v>
      </c>
      <c r="L820" s="94">
        <f t="shared" si="160"/>
        <v>0</v>
      </c>
    </row>
    <row r="821" ht="12">
      <c r="C821" s="31"/>
    </row>
    <row r="822" spans="3:12" ht="12.75">
      <c r="C822" s="268" t="s">
        <v>1</v>
      </c>
      <c r="D822" s="269"/>
      <c r="E822" s="269"/>
      <c r="F822" s="269"/>
      <c r="G822" s="269"/>
      <c r="H822" s="269"/>
      <c r="I822" s="269"/>
      <c r="J822" s="269"/>
      <c r="K822" s="269"/>
      <c r="L822" s="270"/>
    </row>
    <row r="823" spans="2:12" ht="12.75">
      <c r="B823" s="31" t="s">
        <v>471</v>
      </c>
      <c r="C823" s="287">
        <f>C5</f>
        <v>0</v>
      </c>
      <c r="D823" s="142"/>
      <c r="E823" s="142"/>
      <c r="F823" s="144"/>
      <c r="G823" s="142"/>
      <c r="H823" s="142"/>
      <c r="I823" s="153"/>
      <c r="J823" s="92">
        <f>IF(G823&gt;0,(D823*(F823/G823)),0)</f>
        <v>0</v>
      </c>
      <c r="K823" s="93">
        <f>K5</f>
        <v>0</v>
      </c>
      <c r="L823" s="94">
        <f>IF(K823&gt;0,((J823/K823)*I823),0)</f>
        <v>0</v>
      </c>
    </row>
    <row r="824" spans="2:12" ht="12.75">
      <c r="B824" s="31" t="s">
        <v>472</v>
      </c>
      <c r="C824" s="288">
        <f>C6</f>
        <v>0</v>
      </c>
      <c r="D824" s="142"/>
      <c r="E824" s="142"/>
      <c r="F824" s="144"/>
      <c r="G824" s="142"/>
      <c r="H824" s="142"/>
      <c r="I824" s="153"/>
      <c r="J824" s="92">
        <f aca="true" t="shared" si="161" ref="J824:J836">IF(G824&gt;0,(D824*(F824/G824)),0)</f>
        <v>0</v>
      </c>
      <c r="K824" s="97">
        <f>K6</f>
        <v>0</v>
      </c>
      <c r="L824" s="94">
        <f aca="true" t="shared" si="162" ref="L824:L836">IF(K824&gt;0,((J824/K824)*I824),0)</f>
        <v>0</v>
      </c>
    </row>
    <row r="825" spans="2:12" ht="12.75">
      <c r="B825" s="31" t="s">
        <v>473</v>
      </c>
      <c r="C825" s="287">
        <f>C7</f>
        <v>0</v>
      </c>
      <c r="D825" s="142"/>
      <c r="E825" s="142"/>
      <c r="F825" s="144"/>
      <c r="G825" s="142"/>
      <c r="H825" s="142"/>
      <c r="I825" s="153"/>
      <c r="J825" s="92">
        <f t="shared" si="161"/>
        <v>0</v>
      </c>
      <c r="K825" s="97">
        <f>K7</f>
        <v>0</v>
      </c>
      <c r="L825" s="94">
        <f t="shared" si="162"/>
        <v>0</v>
      </c>
    </row>
    <row r="826" spans="2:12" ht="12.75">
      <c r="B826" s="31" t="s">
        <v>474</v>
      </c>
      <c r="C826" s="287">
        <f aca="true" t="shared" si="163" ref="C826:C889">C8</f>
        <v>0</v>
      </c>
      <c r="D826" s="142"/>
      <c r="E826" s="142"/>
      <c r="F826" s="144"/>
      <c r="G826" s="142"/>
      <c r="H826" s="142"/>
      <c r="I826" s="153"/>
      <c r="J826" s="92">
        <f t="shared" si="161"/>
        <v>0</v>
      </c>
      <c r="K826" s="93">
        <f aca="true" t="shared" si="164" ref="K826:K889">K8</f>
        <v>0</v>
      </c>
      <c r="L826" s="94">
        <f t="shared" si="162"/>
        <v>0</v>
      </c>
    </row>
    <row r="827" spans="2:12" ht="12.75">
      <c r="B827" s="31" t="s">
        <v>475</v>
      </c>
      <c r="C827" s="288">
        <f t="shared" si="163"/>
        <v>0</v>
      </c>
      <c r="D827" s="142"/>
      <c r="E827" s="142"/>
      <c r="F827" s="144"/>
      <c r="G827" s="142"/>
      <c r="H827" s="142"/>
      <c r="I827" s="153"/>
      <c r="J827" s="92">
        <f t="shared" si="161"/>
        <v>0</v>
      </c>
      <c r="K827" s="97">
        <f t="shared" si="164"/>
        <v>0</v>
      </c>
      <c r="L827" s="94">
        <f t="shared" si="162"/>
        <v>0</v>
      </c>
    </row>
    <row r="828" spans="2:12" ht="12.75">
      <c r="B828" s="31" t="s">
        <v>476</v>
      </c>
      <c r="C828" s="287">
        <f t="shared" si="163"/>
        <v>0</v>
      </c>
      <c r="D828" s="142"/>
      <c r="E828" s="142"/>
      <c r="F828" s="144"/>
      <c r="G828" s="142"/>
      <c r="H828" s="142"/>
      <c r="I828" s="153"/>
      <c r="J828" s="92">
        <f t="shared" si="161"/>
        <v>0</v>
      </c>
      <c r="K828" s="97">
        <f t="shared" si="164"/>
        <v>0</v>
      </c>
      <c r="L828" s="94">
        <f t="shared" si="162"/>
        <v>0</v>
      </c>
    </row>
    <row r="829" spans="2:12" ht="12.75">
      <c r="B829" s="31" t="s">
        <v>477</v>
      </c>
      <c r="C829" s="287">
        <f t="shared" si="163"/>
        <v>0</v>
      </c>
      <c r="D829" s="142"/>
      <c r="E829" s="142"/>
      <c r="F829" s="144"/>
      <c r="G829" s="142"/>
      <c r="H829" s="142"/>
      <c r="I829" s="153"/>
      <c r="J829" s="92">
        <f t="shared" si="161"/>
        <v>0</v>
      </c>
      <c r="K829" s="93">
        <f t="shared" si="164"/>
        <v>0</v>
      </c>
      <c r="L829" s="94">
        <f t="shared" si="162"/>
        <v>0</v>
      </c>
    </row>
    <row r="830" spans="2:12" ht="12.75">
      <c r="B830" s="31" t="s">
        <v>478</v>
      </c>
      <c r="C830" s="288">
        <f t="shared" si="163"/>
        <v>0</v>
      </c>
      <c r="D830" s="142"/>
      <c r="E830" s="142"/>
      <c r="F830" s="144"/>
      <c r="G830" s="142"/>
      <c r="H830" s="142"/>
      <c r="I830" s="153"/>
      <c r="J830" s="92">
        <f t="shared" si="161"/>
        <v>0</v>
      </c>
      <c r="K830" s="97">
        <f t="shared" si="164"/>
        <v>0</v>
      </c>
      <c r="L830" s="94">
        <f t="shared" si="162"/>
        <v>0</v>
      </c>
    </row>
    <row r="831" spans="2:12" ht="12.75">
      <c r="B831" s="31" t="s">
        <v>479</v>
      </c>
      <c r="C831" s="287">
        <f t="shared" si="163"/>
        <v>0</v>
      </c>
      <c r="D831" s="142"/>
      <c r="E831" s="142"/>
      <c r="F831" s="144"/>
      <c r="G831" s="142"/>
      <c r="H831" s="142"/>
      <c r="I831" s="153"/>
      <c r="J831" s="92">
        <f t="shared" si="161"/>
        <v>0</v>
      </c>
      <c r="K831" s="97">
        <f t="shared" si="164"/>
        <v>0</v>
      </c>
      <c r="L831" s="94">
        <f t="shared" si="162"/>
        <v>0</v>
      </c>
    </row>
    <row r="832" spans="2:12" ht="12.75">
      <c r="B832" s="31" t="s">
        <v>480</v>
      </c>
      <c r="C832" s="287">
        <f t="shared" si="163"/>
        <v>0</v>
      </c>
      <c r="D832" s="142"/>
      <c r="E832" s="142"/>
      <c r="F832" s="144"/>
      <c r="G832" s="142"/>
      <c r="H832" s="142"/>
      <c r="I832" s="153"/>
      <c r="J832" s="92">
        <f t="shared" si="161"/>
        <v>0</v>
      </c>
      <c r="K832" s="93">
        <f t="shared" si="164"/>
        <v>0</v>
      </c>
      <c r="L832" s="94">
        <f t="shared" si="162"/>
        <v>0</v>
      </c>
    </row>
    <row r="833" spans="2:12" ht="12.75">
      <c r="B833" s="31" t="s">
        <v>481</v>
      </c>
      <c r="C833" s="288">
        <f t="shared" si="163"/>
        <v>0</v>
      </c>
      <c r="D833" s="142"/>
      <c r="E833" s="142"/>
      <c r="F833" s="144"/>
      <c r="G833" s="142"/>
      <c r="H833" s="142"/>
      <c r="I833" s="153"/>
      <c r="J833" s="92">
        <f t="shared" si="161"/>
        <v>0</v>
      </c>
      <c r="K833" s="97">
        <f t="shared" si="164"/>
        <v>0</v>
      </c>
      <c r="L833" s="94">
        <f t="shared" si="162"/>
        <v>0</v>
      </c>
    </row>
    <row r="834" spans="2:12" ht="12.75">
      <c r="B834" s="31" t="s">
        <v>482</v>
      </c>
      <c r="C834" s="287">
        <f t="shared" si="163"/>
        <v>0</v>
      </c>
      <c r="D834" s="142"/>
      <c r="E834" s="142"/>
      <c r="F834" s="144"/>
      <c r="G834" s="142"/>
      <c r="H834" s="142"/>
      <c r="I834" s="153"/>
      <c r="J834" s="92">
        <f t="shared" si="161"/>
        <v>0</v>
      </c>
      <c r="K834" s="97">
        <f t="shared" si="164"/>
        <v>0</v>
      </c>
      <c r="L834" s="94">
        <f t="shared" si="162"/>
        <v>0</v>
      </c>
    </row>
    <row r="835" spans="2:12" ht="12.75">
      <c r="B835" s="31" t="s">
        <v>483</v>
      </c>
      <c r="C835" s="287">
        <f t="shared" si="163"/>
        <v>0</v>
      </c>
      <c r="D835" s="142"/>
      <c r="E835" s="142"/>
      <c r="F835" s="144"/>
      <c r="G835" s="142"/>
      <c r="H835" s="142"/>
      <c r="I835" s="153"/>
      <c r="J835" s="92">
        <f>IF(G835&gt;0,(D835*(F835/G835)),0)</f>
        <v>0</v>
      </c>
      <c r="K835" s="93">
        <f t="shared" si="164"/>
        <v>0</v>
      </c>
      <c r="L835" s="94">
        <f>IF(K835&gt;0,((J835/K835)*I835),0)</f>
        <v>0</v>
      </c>
    </row>
    <row r="836" spans="2:12" ht="12.75">
      <c r="B836" s="31" t="s">
        <v>484</v>
      </c>
      <c r="C836" s="288">
        <f t="shared" si="163"/>
        <v>0</v>
      </c>
      <c r="D836" s="142"/>
      <c r="E836" s="142"/>
      <c r="F836" s="144"/>
      <c r="G836" s="142"/>
      <c r="H836" s="142"/>
      <c r="I836" s="153"/>
      <c r="J836" s="92">
        <f aca="true" t="shared" si="165" ref="J836:J848">IF(G836&gt;0,(D836*(F836/G836)),0)</f>
        <v>0</v>
      </c>
      <c r="K836" s="97">
        <f t="shared" si="164"/>
        <v>0</v>
      </c>
      <c r="L836" s="94">
        <f aca="true" t="shared" si="166" ref="L836:L848">IF(K836&gt;0,((J836/K836)*I836),0)</f>
        <v>0</v>
      </c>
    </row>
    <row r="837" spans="2:12" ht="12.75">
      <c r="B837" s="31" t="s">
        <v>485</v>
      </c>
      <c r="C837" s="287">
        <f t="shared" si="163"/>
        <v>0</v>
      </c>
      <c r="D837" s="142"/>
      <c r="E837" s="142"/>
      <c r="F837" s="144"/>
      <c r="G837" s="142"/>
      <c r="H837" s="142"/>
      <c r="I837" s="153"/>
      <c r="J837" s="92">
        <f t="shared" si="165"/>
        <v>0</v>
      </c>
      <c r="K837" s="97">
        <f t="shared" si="164"/>
        <v>0</v>
      </c>
      <c r="L837" s="94">
        <f t="shared" si="166"/>
        <v>0</v>
      </c>
    </row>
    <row r="838" spans="2:12" ht="12.75">
      <c r="B838" s="31" t="s">
        <v>486</v>
      </c>
      <c r="C838" s="287">
        <f t="shared" si="163"/>
        <v>0</v>
      </c>
      <c r="D838" s="142"/>
      <c r="E838" s="142"/>
      <c r="F838" s="144"/>
      <c r="G838" s="142"/>
      <c r="H838" s="142"/>
      <c r="I838" s="153"/>
      <c r="J838" s="92">
        <f t="shared" si="165"/>
        <v>0</v>
      </c>
      <c r="K838" s="93">
        <f t="shared" si="164"/>
        <v>0</v>
      </c>
      <c r="L838" s="94">
        <f t="shared" si="166"/>
        <v>0</v>
      </c>
    </row>
    <row r="839" spans="2:12" ht="12.75">
      <c r="B839" s="31" t="s">
        <v>487</v>
      </c>
      <c r="C839" s="288">
        <f t="shared" si="163"/>
        <v>0</v>
      </c>
      <c r="D839" s="142"/>
      <c r="E839" s="142"/>
      <c r="F839" s="144"/>
      <c r="G839" s="142"/>
      <c r="H839" s="142"/>
      <c r="I839" s="153"/>
      <c r="J839" s="92">
        <f t="shared" si="165"/>
        <v>0</v>
      </c>
      <c r="K839" s="97">
        <f t="shared" si="164"/>
        <v>0</v>
      </c>
      <c r="L839" s="94">
        <f t="shared" si="166"/>
        <v>0</v>
      </c>
    </row>
    <row r="840" spans="2:12" ht="12.75">
      <c r="B840" s="31" t="s">
        <v>488</v>
      </c>
      <c r="C840" s="287">
        <f t="shared" si="163"/>
        <v>0</v>
      </c>
      <c r="D840" s="142"/>
      <c r="E840" s="142"/>
      <c r="F840" s="144"/>
      <c r="G840" s="142"/>
      <c r="H840" s="142"/>
      <c r="I840" s="153"/>
      <c r="J840" s="92">
        <f t="shared" si="165"/>
        <v>0</v>
      </c>
      <c r="K840" s="97">
        <f t="shared" si="164"/>
        <v>0</v>
      </c>
      <c r="L840" s="94">
        <f t="shared" si="166"/>
        <v>0</v>
      </c>
    </row>
    <row r="841" spans="2:12" ht="12.75">
      <c r="B841" s="31" t="s">
        <v>489</v>
      </c>
      <c r="C841" s="287">
        <f t="shared" si="163"/>
        <v>0</v>
      </c>
      <c r="D841" s="142"/>
      <c r="E841" s="142"/>
      <c r="F841" s="144"/>
      <c r="G841" s="142"/>
      <c r="H841" s="142"/>
      <c r="I841" s="153"/>
      <c r="J841" s="92">
        <f t="shared" si="165"/>
        <v>0</v>
      </c>
      <c r="K841" s="93">
        <f t="shared" si="164"/>
        <v>0</v>
      </c>
      <c r="L841" s="94">
        <f t="shared" si="166"/>
        <v>0</v>
      </c>
    </row>
    <row r="842" spans="2:12" ht="12.75">
      <c r="B842" s="31" t="s">
        <v>490</v>
      </c>
      <c r="C842" s="288">
        <f t="shared" si="163"/>
        <v>0</v>
      </c>
      <c r="D842" s="142"/>
      <c r="E842" s="142"/>
      <c r="F842" s="144"/>
      <c r="G842" s="142"/>
      <c r="H842" s="142"/>
      <c r="I842" s="153"/>
      <c r="J842" s="92">
        <f t="shared" si="165"/>
        <v>0</v>
      </c>
      <c r="K842" s="97">
        <f t="shared" si="164"/>
        <v>0</v>
      </c>
      <c r="L842" s="94">
        <f t="shared" si="166"/>
        <v>0</v>
      </c>
    </row>
    <row r="843" spans="2:12" ht="12.75">
      <c r="B843" s="31" t="s">
        <v>491</v>
      </c>
      <c r="C843" s="287">
        <f t="shared" si="163"/>
        <v>0</v>
      </c>
      <c r="D843" s="142"/>
      <c r="E843" s="142"/>
      <c r="F843" s="144"/>
      <c r="G843" s="142"/>
      <c r="H843" s="142"/>
      <c r="I843" s="153"/>
      <c r="J843" s="92">
        <f t="shared" si="165"/>
        <v>0</v>
      </c>
      <c r="K843" s="97">
        <f t="shared" si="164"/>
        <v>0</v>
      </c>
      <c r="L843" s="94">
        <f t="shared" si="166"/>
        <v>0</v>
      </c>
    </row>
    <row r="844" spans="2:12" ht="12.75">
      <c r="B844" s="31" t="s">
        <v>492</v>
      </c>
      <c r="C844" s="287">
        <f t="shared" si="163"/>
        <v>0</v>
      </c>
      <c r="D844" s="142"/>
      <c r="E844" s="142"/>
      <c r="F844" s="144"/>
      <c r="G844" s="142"/>
      <c r="H844" s="142"/>
      <c r="I844" s="153"/>
      <c r="J844" s="92">
        <f t="shared" si="165"/>
        <v>0</v>
      </c>
      <c r="K844" s="93">
        <f t="shared" si="164"/>
        <v>0</v>
      </c>
      <c r="L844" s="94">
        <f t="shared" si="166"/>
        <v>0</v>
      </c>
    </row>
    <row r="845" spans="2:12" ht="12.75">
      <c r="B845" s="31" t="s">
        <v>493</v>
      </c>
      <c r="C845" s="288">
        <f t="shared" si="163"/>
        <v>0</v>
      </c>
      <c r="D845" s="142"/>
      <c r="E845" s="142"/>
      <c r="F845" s="144"/>
      <c r="G845" s="142"/>
      <c r="H845" s="142"/>
      <c r="I845" s="153"/>
      <c r="J845" s="92">
        <f t="shared" si="165"/>
        <v>0</v>
      </c>
      <c r="K845" s="97">
        <f t="shared" si="164"/>
        <v>0</v>
      </c>
      <c r="L845" s="94">
        <f t="shared" si="166"/>
        <v>0</v>
      </c>
    </row>
    <row r="846" spans="2:12" ht="12.75">
      <c r="B846" s="31" t="s">
        <v>494</v>
      </c>
      <c r="C846" s="287">
        <f t="shared" si="163"/>
        <v>0</v>
      </c>
      <c r="D846" s="142"/>
      <c r="E846" s="142"/>
      <c r="F846" s="144"/>
      <c r="G846" s="142"/>
      <c r="H846" s="142"/>
      <c r="I846" s="153"/>
      <c r="J846" s="92">
        <f t="shared" si="165"/>
        <v>0</v>
      </c>
      <c r="K846" s="97">
        <f t="shared" si="164"/>
        <v>0</v>
      </c>
      <c r="L846" s="94">
        <f t="shared" si="166"/>
        <v>0</v>
      </c>
    </row>
    <row r="847" spans="2:12" ht="12.75">
      <c r="B847" s="31" t="s">
        <v>495</v>
      </c>
      <c r="C847" s="287">
        <f t="shared" si="163"/>
        <v>0</v>
      </c>
      <c r="D847" s="142"/>
      <c r="E847" s="142"/>
      <c r="F847" s="144"/>
      <c r="G847" s="142"/>
      <c r="H847" s="142"/>
      <c r="I847" s="153"/>
      <c r="J847" s="92">
        <f t="shared" si="165"/>
        <v>0</v>
      </c>
      <c r="K847" s="93">
        <f t="shared" si="164"/>
        <v>0</v>
      </c>
      <c r="L847" s="94">
        <f t="shared" si="166"/>
        <v>0</v>
      </c>
    </row>
    <row r="848" spans="2:12" ht="12.75">
      <c r="B848" s="31" t="s">
        <v>26</v>
      </c>
      <c r="C848" s="288">
        <f t="shared" si="163"/>
        <v>0</v>
      </c>
      <c r="D848" s="142"/>
      <c r="E848" s="142"/>
      <c r="F848" s="144"/>
      <c r="G848" s="142"/>
      <c r="H848" s="142"/>
      <c r="I848" s="153"/>
      <c r="J848" s="92">
        <f>IF(G848&gt;0,(D848*(F848/G848)),0)</f>
        <v>0</v>
      </c>
      <c r="K848" s="97">
        <f t="shared" si="164"/>
        <v>0</v>
      </c>
      <c r="L848" s="94">
        <f>IF(K848&gt;0,((J848/K848)*I848),0)</f>
        <v>0</v>
      </c>
    </row>
    <row r="849" spans="2:12" ht="12.75">
      <c r="B849" s="31" t="s">
        <v>27</v>
      </c>
      <c r="C849" s="287">
        <f t="shared" si="163"/>
        <v>0</v>
      </c>
      <c r="D849" s="142"/>
      <c r="E849" s="142"/>
      <c r="F849" s="144"/>
      <c r="G849" s="142"/>
      <c r="H849" s="142"/>
      <c r="I849" s="153"/>
      <c r="J849" s="92">
        <f aca="true" t="shared" si="167" ref="J849:J861">IF(G849&gt;0,(D849*(F849/G849)),0)</f>
        <v>0</v>
      </c>
      <c r="K849" s="97">
        <f t="shared" si="164"/>
        <v>0</v>
      </c>
      <c r="L849" s="94">
        <f aca="true" t="shared" si="168" ref="L849:L861">IF(K849&gt;0,((J849/K849)*I849),0)</f>
        <v>0</v>
      </c>
    </row>
    <row r="850" spans="2:12" ht="12.75">
      <c r="B850" s="31" t="s">
        <v>28</v>
      </c>
      <c r="C850" s="287">
        <f t="shared" si="163"/>
        <v>0</v>
      </c>
      <c r="D850" s="142"/>
      <c r="E850" s="142"/>
      <c r="F850" s="144"/>
      <c r="G850" s="142"/>
      <c r="H850" s="142"/>
      <c r="I850" s="153"/>
      <c r="J850" s="92">
        <f t="shared" si="167"/>
        <v>0</v>
      </c>
      <c r="K850" s="93">
        <f t="shared" si="164"/>
        <v>0</v>
      </c>
      <c r="L850" s="94">
        <f t="shared" si="168"/>
        <v>0</v>
      </c>
    </row>
    <row r="851" spans="2:12" ht="12.75">
      <c r="B851" s="31" t="s">
        <v>29</v>
      </c>
      <c r="C851" s="288">
        <f t="shared" si="163"/>
        <v>0</v>
      </c>
      <c r="D851" s="142"/>
      <c r="E851" s="142"/>
      <c r="F851" s="144"/>
      <c r="G851" s="142"/>
      <c r="H851" s="142"/>
      <c r="I851" s="153"/>
      <c r="J851" s="92">
        <f t="shared" si="167"/>
        <v>0</v>
      </c>
      <c r="K851" s="97">
        <f t="shared" si="164"/>
        <v>0</v>
      </c>
      <c r="L851" s="94">
        <f t="shared" si="168"/>
        <v>0</v>
      </c>
    </row>
    <row r="852" spans="2:12" ht="12.75">
      <c r="B852" s="31" t="s">
        <v>30</v>
      </c>
      <c r="C852" s="287">
        <f t="shared" si="163"/>
        <v>0</v>
      </c>
      <c r="D852" s="142"/>
      <c r="E852" s="142"/>
      <c r="F852" s="144"/>
      <c r="G852" s="142"/>
      <c r="H852" s="142"/>
      <c r="I852" s="153"/>
      <c r="J852" s="92">
        <f t="shared" si="167"/>
        <v>0</v>
      </c>
      <c r="K852" s="97">
        <f t="shared" si="164"/>
        <v>0</v>
      </c>
      <c r="L852" s="94">
        <f t="shared" si="168"/>
        <v>0</v>
      </c>
    </row>
    <row r="853" spans="2:12" ht="12.75">
      <c r="B853" s="31" t="s">
        <v>31</v>
      </c>
      <c r="C853" s="287">
        <f t="shared" si="163"/>
        <v>0</v>
      </c>
      <c r="D853" s="142"/>
      <c r="E853" s="142"/>
      <c r="F853" s="144"/>
      <c r="G853" s="142"/>
      <c r="H853" s="142"/>
      <c r="I853" s="153"/>
      <c r="J853" s="92">
        <f t="shared" si="167"/>
        <v>0</v>
      </c>
      <c r="K853" s="93">
        <f t="shared" si="164"/>
        <v>0</v>
      </c>
      <c r="L853" s="94">
        <f t="shared" si="168"/>
        <v>0</v>
      </c>
    </row>
    <row r="854" spans="2:12" ht="12.75">
      <c r="B854" s="31" t="s">
        <v>32</v>
      </c>
      <c r="C854" s="288">
        <f t="shared" si="163"/>
        <v>0</v>
      </c>
      <c r="D854" s="142"/>
      <c r="E854" s="142"/>
      <c r="F854" s="144"/>
      <c r="G854" s="142"/>
      <c r="H854" s="142"/>
      <c r="I854" s="153"/>
      <c r="J854" s="92">
        <f t="shared" si="167"/>
        <v>0</v>
      </c>
      <c r="K854" s="97">
        <f t="shared" si="164"/>
        <v>0</v>
      </c>
      <c r="L854" s="94">
        <f t="shared" si="168"/>
        <v>0</v>
      </c>
    </row>
    <row r="855" spans="2:12" ht="12.75">
      <c r="B855" s="31" t="s">
        <v>33</v>
      </c>
      <c r="C855" s="287">
        <f t="shared" si="163"/>
        <v>0</v>
      </c>
      <c r="D855" s="142"/>
      <c r="E855" s="142"/>
      <c r="F855" s="144"/>
      <c r="G855" s="142"/>
      <c r="H855" s="142"/>
      <c r="I855" s="153"/>
      <c r="J855" s="92">
        <f t="shared" si="167"/>
        <v>0</v>
      </c>
      <c r="K855" s="97">
        <f t="shared" si="164"/>
        <v>0</v>
      </c>
      <c r="L855" s="94">
        <f t="shared" si="168"/>
        <v>0</v>
      </c>
    </row>
    <row r="856" spans="2:12" ht="12.75">
      <c r="B856" s="31" t="s">
        <v>34</v>
      </c>
      <c r="C856" s="287">
        <f t="shared" si="163"/>
        <v>0</v>
      </c>
      <c r="D856" s="142"/>
      <c r="E856" s="142"/>
      <c r="F856" s="144"/>
      <c r="G856" s="142"/>
      <c r="H856" s="142"/>
      <c r="I856" s="153"/>
      <c r="J856" s="92">
        <f t="shared" si="167"/>
        <v>0</v>
      </c>
      <c r="K856" s="93">
        <f t="shared" si="164"/>
        <v>0</v>
      </c>
      <c r="L856" s="94">
        <f t="shared" si="168"/>
        <v>0</v>
      </c>
    </row>
    <row r="857" spans="2:12" ht="12.75">
      <c r="B857" s="31" t="s">
        <v>35</v>
      </c>
      <c r="C857" s="288">
        <f t="shared" si="163"/>
        <v>0</v>
      </c>
      <c r="D857" s="142"/>
      <c r="E857" s="142"/>
      <c r="F857" s="144"/>
      <c r="G857" s="142"/>
      <c r="H857" s="142"/>
      <c r="I857" s="153"/>
      <c r="J857" s="92">
        <f t="shared" si="167"/>
        <v>0</v>
      </c>
      <c r="K857" s="97">
        <f t="shared" si="164"/>
        <v>0</v>
      </c>
      <c r="L857" s="94">
        <f t="shared" si="168"/>
        <v>0</v>
      </c>
    </row>
    <row r="858" spans="2:12" ht="12.75">
      <c r="B858" s="31" t="s">
        <v>36</v>
      </c>
      <c r="C858" s="287">
        <f t="shared" si="163"/>
        <v>0</v>
      </c>
      <c r="D858" s="142"/>
      <c r="E858" s="142"/>
      <c r="F858" s="144"/>
      <c r="G858" s="142"/>
      <c r="H858" s="142"/>
      <c r="I858" s="153"/>
      <c r="J858" s="92">
        <f t="shared" si="167"/>
        <v>0</v>
      </c>
      <c r="K858" s="97">
        <f t="shared" si="164"/>
        <v>0</v>
      </c>
      <c r="L858" s="94">
        <f t="shared" si="168"/>
        <v>0</v>
      </c>
    </row>
    <row r="859" spans="2:12" ht="12.75">
      <c r="B859" s="31" t="s">
        <v>37</v>
      </c>
      <c r="C859" s="287">
        <f t="shared" si="163"/>
        <v>0</v>
      </c>
      <c r="D859" s="142"/>
      <c r="E859" s="142"/>
      <c r="F859" s="144"/>
      <c r="G859" s="142"/>
      <c r="H859" s="142"/>
      <c r="I859" s="153"/>
      <c r="J859" s="92">
        <f t="shared" si="167"/>
        <v>0</v>
      </c>
      <c r="K859" s="93">
        <f t="shared" si="164"/>
        <v>0</v>
      </c>
      <c r="L859" s="94">
        <f t="shared" si="168"/>
        <v>0</v>
      </c>
    </row>
    <row r="860" spans="2:12" ht="12.75">
      <c r="B860" s="31" t="s">
        <v>38</v>
      </c>
      <c r="C860" s="288">
        <f t="shared" si="163"/>
        <v>0</v>
      </c>
      <c r="D860" s="142"/>
      <c r="E860" s="142"/>
      <c r="F860" s="144"/>
      <c r="G860" s="142"/>
      <c r="H860" s="142"/>
      <c r="I860" s="153"/>
      <c r="J860" s="92">
        <f>IF(G860&gt;0,(D860*(F860/G860)),0)</f>
        <v>0</v>
      </c>
      <c r="K860" s="97">
        <f t="shared" si="164"/>
        <v>0</v>
      </c>
      <c r="L860" s="94">
        <f>IF(K860&gt;0,((J860/K860)*I860),0)</f>
        <v>0</v>
      </c>
    </row>
    <row r="861" spans="2:12" ht="12.75">
      <c r="B861" s="31" t="s">
        <v>39</v>
      </c>
      <c r="C861" s="287">
        <f t="shared" si="163"/>
        <v>0</v>
      </c>
      <c r="D861" s="142"/>
      <c r="E861" s="142"/>
      <c r="F861" s="144"/>
      <c r="G861" s="142"/>
      <c r="H861" s="142"/>
      <c r="I861" s="153"/>
      <c r="J861" s="92">
        <f aca="true" t="shared" si="169" ref="J861:J872">IF(G861&gt;0,(D861*(F861/G861)),0)</f>
        <v>0</v>
      </c>
      <c r="K861" s="97">
        <f t="shared" si="164"/>
        <v>0</v>
      </c>
      <c r="L861" s="94">
        <f aca="true" t="shared" si="170" ref="L861:L872">IF(K861&gt;0,((J861/K861)*I861),0)</f>
        <v>0</v>
      </c>
    </row>
    <row r="862" spans="2:12" ht="12.75">
      <c r="B862" s="31" t="s">
        <v>40</v>
      </c>
      <c r="C862" s="287">
        <f t="shared" si="163"/>
        <v>0</v>
      </c>
      <c r="D862" s="142"/>
      <c r="E862" s="142"/>
      <c r="F862" s="144"/>
      <c r="G862" s="142"/>
      <c r="H862" s="142"/>
      <c r="I862" s="153"/>
      <c r="J862" s="92">
        <f t="shared" si="169"/>
        <v>0</v>
      </c>
      <c r="K862" s="93">
        <f t="shared" si="164"/>
        <v>0</v>
      </c>
      <c r="L862" s="94">
        <f t="shared" si="170"/>
        <v>0</v>
      </c>
    </row>
    <row r="863" spans="2:12" ht="12.75">
      <c r="B863" s="31" t="s">
        <v>41</v>
      </c>
      <c r="C863" s="288">
        <f t="shared" si="163"/>
        <v>0</v>
      </c>
      <c r="D863" s="142"/>
      <c r="E863" s="142"/>
      <c r="F863" s="144"/>
      <c r="G863" s="142"/>
      <c r="H863" s="142"/>
      <c r="I863" s="153"/>
      <c r="J863" s="92">
        <f t="shared" si="169"/>
        <v>0</v>
      </c>
      <c r="K863" s="97">
        <f t="shared" si="164"/>
        <v>0</v>
      </c>
      <c r="L863" s="94">
        <f t="shared" si="170"/>
        <v>0</v>
      </c>
    </row>
    <row r="864" spans="2:12" ht="12.75">
      <c r="B864" s="31" t="s">
        <v>42</v>
      </c>
      <c r="C864" s="287">
        <f t="shared" si="163"/>
        <v>0</v>
      </c>
      <c r="D864" s="142"/>
      <c r="E864" s="142"/>
      <c r="F864" s="144"/>
      <c r="G864" s="142"/>
      <c r="H864" s="142"/>
      <c r="I864" s="153"/>
      <c r="J864" s="92">
        <f t="shared" si="169"/>
        <v>0</v>
      </c>
      <c r="K864" s="97">
        <f t="shared" si="164"/>
        <v>0</v>
      </c>
      <c r="L864" s="94">
        <f t="shared" si="170"/>
        <v>0</v>
      </c>
    </row>
    <row r="865" spans="2:12" ht="12.75">
      <c r="B865" s="31" t="s">
        <v>43</v>
      </c>
      <c r="C865" s="287">
        <f t="shared" si="163"/>
        <v>0</v>
      </c>
      <c r="D865" s="142"/>
      <c r="E865" s="142"/>
      <c r="F865" s="144"/>
      <c r="G865" s="142"/>
      <c r="H865" s="142"/>
      <c r="I865" s="153"/>
      <c r="J865" s="92">
        <f t="shared" si="169"/>
        <v>0</v>
      </c>
      <c r="K865" s="93">
        <f t="shared" si="164"/>
        <v>0</v>
      </c>
      <c r="L865" s="94">
        <f t="shared" si="170"/>
        <v>0</v>
      </c>
    </row>
    <row r="866" spans="2:12" ht="12.75">
      <c r="B866" s="31" t="s">
        <v>44</v>
      </c>
      <c r="C866" s="288">
        <f t="shared" si="163"/>
        <v>0</v>
      </c>
      <c r="D866" s="142"/>
      <c r="E866" s="142"/>
      <c r="F866" s="144"/>
      <c r="G866" s="142"/>
      <c r="H866" s="142"/>
      <c r="I866" s="153"/>
      <c r="J866" s="92">
        <f t="shared" si="169"/>
        <v>0</v>
      </c>
      <c r="K866" s="97">
        <f t="shared" si="164"/>
        <v>0</v>
      </c>
      <c r="L866" s="94">
        <f t="shared" si="170"/>
        <v>0</v>
      </c>
    </row>
    <row r="867" spans="2:12" ht="12.75">
      <c r="B867" s="31" t="s">
        <v>45</v>
      </c>
      <c r="C867" s="287">
        <f t="shared" si="163"/>
        <v>0</v>
      </c>
      <c r="D867" s="142"/>
      <c r="E867" s="142"/>
      <c r="F867" s="144"/>
      <c r="G867" s="142"/>
      <c r="H867" s="142"/>
      <c r="I867" s="153"/>
      <c r="J867" s="92">
        <f t="shared" si="169"/>
        <v>0</v>
      </c>
      <c r="K867" s="97">
        <f t="shared" si="164"/>
        <v>0</v>
      </c>
      <c r="L867" s="94">
        <f t="shared" si="170"/>
        <v>0</v>
      </c>
    </row>
    <row r="868" spans="2:12" ht="12.75">
      <c r="B868" s="31" t="s">
        <v>46</v>
      </c>
      <c r="C868" s="287">
        <f t="shared" si="163"/>
        <v>0</v>
      </c>
      <c r="D868" s="142"/>
      <c r="E868" s="142"/>
      <c r="F868" s="144"/>
      <c r="G868" s="142"/>
      <c r="H868" s="142"/>
      <c r="I868" s="153"/>
      <c r="J868" s="92">
        <f t="shared" si="169"/>
        <v>0</v>
      </c>
      <c r="K868" s="93">
        <f t="shared" si="164"/>
        <v>0</v>
      </c>
      <c r="L868" s="94">
        <f t="shared" si="170"/>
        <v>0</v>
      </c>
    </row>
    <row r="869" spans="2:12" ht="12.75">
      <c r="B869" s="31" t="s">
        <v>47</v>
      </c>
      <c r="C869" s="288">
        <f t="shared" si="163"/>
        <v>0</v>
      </c>
      <c r="D869" s="142"/>
      <c r="E869" s="142"/>
      <c r="F869" s="144"/>
      <c r="G869" s="142"/>
      <c r="H869" s="142"/>
      <c r="I869" s="153"/>
      <c r="J869" s="92">
        <f t="shared" si="169"/>
        <v>0</v>
      </c>
      <c r="K869" s="97">
        <f t="shared" si="164"/>
        <v>0</v>
      </c>
      <c r="L869" s="94">
        <f t="shared" si="170"/>
        <v>0</v>
      </c>
    </row>
    <row r="870" spans="2:12" ht="12.75">
      <c r="B870" s="31" t="s">
        <v>48</v>
      </c>
      <c r="C870" s="287">
        <f t="shared" si="163"/>
        <v>0</v>
      </c>
      <c r="D870" s="142"/>
      <c r="E870" s="142"/>
      <c r="F870" s="144"/>
      <c r="G870" s="142"/>
      <c r="H870" s="142"/>
      <c r="I870" s="153"/>
      <c r="J870" s="92">
        <f t="shared" si="169"/>
        <v>0</v>
      </c>
      <c r="K870" s="97">
        <f t="shared" si="164"/>
        <v>0</v>
      </c>
      <c r="L870" s="94">
        <f t="shared" si="170"/>
        <v>0</v>
      </c>
    </row>
    <row r="871" spans="2:12" ht="12.75">
      <c r="B871" s="31" t="s">
        <v>49</v>
      </c>
      <c r="C871" s="287">
        <f t="shared" si="163"/>
        <v>0</v>
      </c>
      <c r="D871" s="142"/>
      <c r="E871" s="142"/>
      <c r="F871" s="144"/>
      <c r="G871" s="142"/>
      <c r="H871" s="142"/>
      <c r="I871" s="153"/>
      <c r="J871" s="92">
        <f t="shared" si="169"/>
        <v>0</v>
      </c>
      <c r="K871" s="93">
        <f t="shared" si="164"/>
        <v>0</v>
      </c>
      <c r="L871" s="94">
        <f t="shared" si="170"/>
        <v>0</v>
      </c>
    </row>
    <row r="872" spans="2:12" ht="12.75">
      <c r="B872" s="31" t="s">
        <v>50</v>
      </c>
      <c r="C872" s="288">
        <f t="shared" si="163"/>
        <v>0</v>
      </c>
      <c r="D872" s="142"/>
      <c r="E872" s="142"/>
      <c r="F872" s="144"/>
      <c r="G872" s="142"/>
      <c r="H872" s="142"/>
      <c r="I872" s="153"/>
      <c r="J872" s="92">
        <f t="shared" si="169"/>
        <v>0</v>
      </c>
      <c r="K872" s="97">
        <f t="shared" si="164"/>
        <v>0</v>
      </c>
      <c r="L872" s="94">
        <f t="shared" si="170"/>
        <v>0</v>
      </c>
    </row>
    <row r="873" spans="2:12" ht="12.75">
      <c r="B873" s="31" t="s">
        <v>51</v>
      </c>
      <c r="C873" s="287">
        <f t="shared" si="163"/>
        <v>0</v>
      </c>
      <c r="D873" s="142"/>
      <c r="E873" s="142"/>
      <c r="F873" s="144"/>
      <c r="G873" s="142"/>
      <c r="H873" s="142"/>
      <c r="I873" s="153"/>
      <c r="J873" s="92">
        <f>IF(G873&gt;0,(D873*(F873/G873)),0)</f>
        <v>0</v>
      </c>
      <c r="K873" s="97">
        <f t="shared" si="164"/>
        <v>0</v>
      </c>
      <c r="L873" s="94">
        <f>IF(K873&gt;0,((J873/K873)*I873),0)</f>
        <v>0</v>
      </c>
    </row>
    <row r="874" spans="2:12" ht="12.75">
      <c r="B874" s="31" t="s">
        <v>52</v>
      </c>
      <c r="C874" s="287">
        <f t="shared" si="163"/>
        <v>0</v>
      </c>
      <c r="D874" s="142"/>
      <c r="E874" s="142"/>
      <c r="F874" s="144"/>
      <c r="G874" s="142"/>
      <c r="H874" s="142"/>
      <c r="I874" s="153"/>
      <c r="J874" s="92">
        <f aca="true" t="shared" si="171" ref="J874:J886">IF(G874&gt;0,(D874*(F874/G874)),0)</f>
        <v>0</v>
      </c>
      <c r="K874" s="93">
        <f t="shared" si="164"/>
        <v>0</v>
      </c>
      <c r="L874" s="94">
        <f aca="true" t="shared" si="172" ref="L874:L886">IF(K874&gt;0,((J874/K874)*I874),0)</f>
        <v>0</v>
      </c>
    </row>
    <row r="875" spans="2:12" ht="12.75">
      <c r="B875" s="31" t="s">
        <v>53</v>
      </c>
      <c r="C875" s="288">
        <f t="shared" si="163"/>
        <v>0</v>
      </c>
      <c r="D875" s="142"/>
      <c r="E875" s="142"/>
      <c r="F875" s="144"/>
      <c r="G875" s="142"/>
      <c r="H875" s="142"/>
      <c r="I875" s="153"/>
      <c r="J875" s="92">
        <f t="shared" si="171"/>
        <v>0</v>
      </c>
      <c r="K875" s="97">
        <f t="shared" si="164"/>
        <v>0</v>
      </c>
      <c r="L875" s="94">
        <f t="shared" si="172"/>
        <v>0</v>
      </c>
    </row>
    <row r="876" spans="2:12" ht="12.75">
      <c r="B876" s="31" t="s">
        <v>54</v>
      </c>
      <c r="C876" s="287">
        <f t="shared" si="163"/>
        <v>0</v>
      </c>
      <c r="D876" s="142"/>
      <c r="E876" s="142"/>
      <c r="F876" s="144"/>
      <c r="G876" s="142"/>
      <c r="H876" s="142"/>
      <c r="I876" s="153"/>
      <c r="J876" s="92">
        <f t="shared" si="171"/>
        <v>0</v>
      </c>
      <c r="K876" s="97">
        <f t="shared" si="164"/>
        <v>0</v>
      </c>
      <c r="L876" s="94">
        <f t="shared" si="172"/>
        <v>0</v>
      </c>
    </row>
    <row r="877" spans="2:12" ht="12.75">
      <c r="B877" s="31" t="s">
        <v>55</v>
      </c>
      <c r="C877" s="287">
        <f t="shared" si="163"/>
        <v>0</v>
      </c>
      <c r="D877" s="142"/>
      <c r="E877" s="142"/>
      <c r="F877" s="144"/>
      <c r="G877" s="142"/>
      <c r="H877" s="142"/>
      <c r="I877" s="153"/>
      <c r="J877" s="92">
        <f t="shared" si="171"/>
        <v>0</v>
      </c>
      <c r="K877" s="93">
        <f t="shared" si="164"/>
        <v>0</v>
      </c>
      <c r="L877" s="94">
        <f t="shared" si="172"/>
        <v>0</v>
      </c>
    </row>
    <row r="878" spans="2:12" ht="12.75">
      <c r="B878" s="31" t="s">
        <v>56</v>
      </c>
      <c r="C878" s="288">
        <f t="shared" si="163"/>
        <v>0</v>
      </c>
      <c r="D878" s="142"/>
      <c r="E878" s="142"/>
      <c r="F878" s="144"/>
      <c r="G878" s="142"/>
      <c r="H878" s="142"/>
      <c r="I878" s="153"/>
      <c r="J878" s="92">
        <f t="shared" si="171"/>
        <v>0</v>
      </c>
      <c r="K878" s="97">
        <f t="shared" si="164"/>
        <v>0</v>
      </c>
      <c r="L878" s="94">
        <f t="shared" si="172"/>
        <v>0</v>
      </c>
    </row>
    <row r="879" spans="2:12" ht="12.75">
      <c r="B879" s="31" t="s">
        <v>57</v>
      </c>
      <c r="C879" s="287">
        <f t="shared" si="163"/>
        <v>0</v>
      </c>
      <c r="D879" s="142"/>
      <c r="E879" s="142"/>
      <c r="F879" s="144"/>
      <c r="G879" s="142"/>
      <c r="H879" s="142"/>
      <c r="I879" s="153"/>
      <c r="J879" s="92">
        <f t="shared" si="171"/>
        <v>0</v>
      </c>
      <c r="K879" s="97">
        <f t="shared" si="164"/>
        <v>0</v>
      </c>
      <c r="L879" s="94">
        <f t="shared" si="172"/>
        <v>0</v>
      </c>
    </row>
    <row r="880" spans="2:12" ht="12.75">
      <c r="B880" s="31" t="s">
        <v>58</v>
      </c>
      <c r="C880" s="287">
        <f t="shared" si="163"/>
        <v>0</v>
      </c>
      <c r="D880" s="142"/>
      <c r="E880" s="142"/>
      <c r="F880" s="144"/>
      <c r="G880" s="142"/>
      <c r="H880" s="142"/>
      <c r="I880" s="153"/>
      <c r="J880" s="92">
        <f t="shared" si="171"/>
        <v>0</v>
      </c>
      <c r="K880" s="93">
        <f t="shared" si="164"/>
        <v>0</v>
      </c>
      <c r="L880" s="94">
        <f t="shared" si="172"/>
        <v>0</v>
      </c>
    </row>
    <row r="881" spans="2:12" ht="12.75">
      <c r="B881" s="31" t="s">
        <v>59</v>
      </c>
      <c r="C881" s="288">
        <f t="shared" si="163"/>
        <v>0</v>
      </c>
      <c r="D881" s="142"/>
      <c r="E881" s="142"/>
      <c r="F881" s="144"/>
      <c r="G881" s="142"/>
      <c r="H881" s="142"/>
      <c r="I881" s="153"/>
      <c r="J881" s="92">
        <f t="shared" si="171"/>
        <v>0</v>
      </c>
      <c r="K881" s="97">
        <f t="shared" si="164"/>
        <v>0</v>
      </c>
      <c r="L881" s="94">
        <f t="shared" si="172"/>
        <v>0</v>
      </c>
    </row>
    <row r="882" spans="2:12" ht="12.75">
      <c r="B882" s="31" t="s">
        <v>60</v>
      </c>
      <c r="C882" s="287">
        <f t="shared" si="163"/>
        <v>0</v>
      </c>
      <c r="D882" s="142"/>
      <c r="E882" s="142"/>
      <c r="F882" s="144"/>
      <c r="G882" s="142"/>
      <c r="H882" s="142"/>
      <c r="I882" s="153"/>
      <c r="J882" s="92">
        <f t="shared" si="171"/>
        <v>0</v>
      </c>
      <c r="K882" s="97">
        <f t="shared" si="164"/>
        <v>0</v>
      </c>
      <c r="L882" s="94">
        <f t="shared" si="172"/>
        <v>0</v>
      </c>
    </row>
    <row r="883" spans="2:12" ht="12.75">
      <c r="B883" s="31" t="s">
        <v>61</v>
      </c>
      <c r="C883" s="287">
        <f t="shared" si="163"/>
        <v>0</v>
      </c>
      <c r="D883" s="142"/>
      <c r="E883" s="142"/>
      <c r="F883" s="144"/>
      <c r="G883" s="142"/>
      <c r="H883" s="142"/>
      <c r="I883" s="153"/>
      <c r="J883" s="92">
        <f t="shared" si="171"/>
        <v>0</v>
      </c>
      <c r="K883" s="93">
        <f t="shared" si="164"/>
        <v>0</v>
      </c>
      <c r="L883" s="94">
        <f t="shared" si="172"/>
        <v>0</v>
      </c>
    </row>
    <row r="884" spans="2:12" ht="12.75">
      <c r="B884" s="31" t="s">
        <v>62</v>
      </c>
      <c r="C884" s="288">
        <f t="shared" si="163"/>
        <v>0</v>
      </c>
      <c r="D884" s="142"/>
      <c r="E884" s="142"/>
      <c r="F884" s="144"/>
      <c r="G884" s="142"/>
      <c r="H884" s="142"/>
      <c r="I884" s="153"/>
      <c r="J884" s="92">
        <f t="shared" si="171"/>
        <v>0</v>
      </c>
      <c r="K884" s="97">
        <f t="shared" si="164"/>
        <v>0</v>
      </c>
      <c r="L884" s="94">
        <f t="shared" si="172"/>
        <v>0</v>
      </c>
    </row>
    <row r="885" spans="2:12" ht="12.75">
      <c r="B885" s="31" t="s">
        <v>63</v>
      </c>
      <c r="C885" s="287">
        <f t="shared" si="163"/>
        <v>0</v>
      </c>
      <c r="D885" s="142"/>
      <c r="E885" s="142"/>
      <c r="F885" s="144"/>
      <c r="G885" s="142"/>
      <c r="H885" s="142"/>
      <c r="I885" s="153"/>
      <c r="J885" s="92">
        <f>IF(G885&gt;0,(D885*(F885/G885)),0)</f>
        <v>0</v>
      </c>
      <c r="K885" s="97">
        <f t="shared" si="164"/>
        <v>0</v>
      </c>
      <c r="L885" s="94">
        <f>IF(K885&gt;0,((J885/K885)*I885),0)</f>
        <v>0</v>
      </c>
    </row>
    <row r="886" spans="2:12" ht="12.75">
      <c r="B886" s="31" t="s">
        <v>64</v>
      </c>
      <c r="C886" s="287">
        <f t="shared" si="163"/>
        <v>0</v>
      </c>
      <c r="D886" s="142"/>
      <c r="E886" s="142"/>
      <c r="F886" s="144"/>
      <c r="G886" s="142"/>
      <c r="H886" s="142"/>
      <c r="I886" s="153"/>
      <c r="J886" s="92">
        <f aca="true" t="shared" si="173" ref="J886:J897">IF(G886&gt;0,(D886*(F886/G886)),0)</f>
        <v>0</v>
      </c>
      <c r="K886" s="93">
        <f t="shared" si="164"/>
        <v>0</v>
      </c>
      <c r="L886" s="94">
        <f aca="true" t="shared" si="174" ref="L886:L897">IF(K886&gt;0,((J886/K886)*I886),0)</f>
        <v>0</v>
      </c>
    </row>
    <row r="887" spans="2:12" ht="12.75">
      <c r="B887" s="31" t="s">
        <v>65</v>
      </c>
      <c r="C887" s="288">
        <f t="shared" si="163"/>
        <v>0</v>
      </c>
      <c r="D887" s="142"/>
      <c r="E887" s="142"/>
      <c r="F887" s="144"/>
      <c r="G887" s="142"/>
      <c r="H887" s="142"/>
      <c r="I887" s="153"/>
      <c r="J887" s="92">
        <f t="shared" si="173"/>
        <v>0</v>
      </c>
      <c r="K887" s="97">
        <f t="shared" si="164"/>
        <v>0</v>
      </c>
      <c r="L887" s="94">
        <f t="shared" si="174"/>
        <v>0</v>
      </c>
    </row>
    <row r="888" spans="2:12" ht="12.75">
      <c r="B888" s="31" t="s">
        <v>66</v>
      </c>
      <c r="C888" s="287">
        <f t="shared" si="163"/>
        <v>0</v>
      </c>
      <c r="D888" s="142"/>
      <c r="E888" s="142"/>
      <c r="F888" s="144"/>
      <c r="G888" s="142"/>
      <c r="H888" s="142"/>
      <c r="I888" s="153"/>
      <c r="J888" s="92">
        <f t="shared" si="173"/>
        <v>0</v>
      </c>
      <c r="K888" s="97">
        <f t="shared" si="164"/>
        <v>0</v>
      </c>
      <c r="L888" s="94">
        <f t="shared" si="174"/>
        <v>0</v>
      </c>
    </row>
    <row r="889" spans="2:12" ht="12.75">
      <c r="B889" s="31" t="s">
        <v>67</v>
      </c>
      <c r="C889" s="287">
        <f t="shared" si="163"/>
        <v>0</v>
      </c>
      <c r="D889" s="142"/>
      <c r="E889" s="142"/>
      <c r="F889" s="144"/>
      <c r="G889" s="142"/>
      <c r="H889" s="142"/>
      <c r="I889" s="153"/>
      <c r="J889" s="92">
        <f t="shared" si="173"/>
        <v>0</v>
      </c>
      <c r="K889" s="93">
        <f t="shared" si="164"/>
        <v>0</v>
      </c>
      <c r="L889" s="94">
        <f t="shared" si="174"/>
        <v>0</v>
      </c>
    </row>
    <row r="890" spans="2:12" ht="12.75">
      <c r="B890" s="31" t="s">
        <v>68</v>
      </c>
      <c r="C890" s="288">
        <f aca="true" t="shared" si="175" ref="C890:C922">C72</f>
        <v>0</v>
      </c>
      <c r="D890" s="142"/>
      <c r="E890" s="142"/>
      <c r="F890" s="144"/>
      <c r="G890" s="142"/>
      <c r="H890" s="142"/>
      <c r="I890" s="153"/>
      <c r="J890" s="92">
        <f t="shared" si="173"/>
        <v>0</v>
      </c>
      <c r="K890" s="97">
        <f aca="true" t="shared" si="176" ref="K890:K922">K72</f>
        <v>0</v>
      </c>
      <c r="L890" s="94">
        <f t="shared" si="174"/>
        <v>0</v>
      </c>
    </row>
    <row r="891" spans="2:12" ht="12.75">
      <c r="B891" s="31" t="s">
        <v>69</v>
      </c>
      <c r="C891" s="287">
        <f t="shared" si="175"/>
        <v>0</v>
      </c>
      <c r="D891" s="142"/>
      <c r="E891" s="142"/>
      <c r="F891" s="144"/>
      <c r="G891" s="142"/>
      <c r="H891" s="142"/>
      <c r="I891" s="153"/>
      <c r="J891" s="92">
        <f t="shared" si="173"/>
        <v>0</v>
      </c>
      <c r="K891" s="97">
        <f t="shared" si="176"/>
        <v>0</v>
      </c>
      <c r="L891" s="94">
        <f t="shared" si="174"/>
        <v>0</v>
      </c>
    </row>
    <row r="892" spans="2:12" ht="12.75">
      <c r="B892" s="31" t="s">
        <v>70</v>
      </c>
      <c r="C892" s="287">
        <f t="shared" si="175"/>
        <v>0</v>
      </c>
      <c r="D892" s="142"/>
      <c r="E892" s="142"/>
      <c r="F892" s="144"/>
      <c r="G892" s="142"/>
      <c r="H892" s="142"/>
      <c r="I892" s="153"/>
      <c r="J892" s="92">
        <f t="shared" si="173"/>
        <v>0</v>
      </c>
      <c r="K892" s="93">
        <f t="shared" si="176"/>
        <v>0</v>
      </c>
      <c r="L892" s="94">
        <f t="shared" si="174"/>
        <v>0</v>
      </c>
    </row>
    <row r="893" spans="2:12" ht="12.75">
      <c r="B893" s="31" t="s">
        <v>71</v>
      </c>
      <c r="C893" s="288">
        <f t="shared" si="175"/>
        <v>0</v>
      </c>
      <c r="D893" s="142"/>
      <c r="E893" s="142"/>
      <c r="F893" s="144"/>
      <c r="G893" s="142"/>
      <c r="H893" s="142"/>
      <c r="I893" s="153"/>
      <c r="J893" s="92">
        <f t="shared" si="173"/>
        <v>0</v>
      </c>
      <c r="K893" s="97">
        <f t="shared" si="176"/>
        <v>0</v>
      </c>
      <c r="L893" s="94">
        <f t="shared" si="174"/>
        <v>0</v>
      </c>
    </row>
    <row r="894" spans="2:12" ht="12.75">
      <c r="B894" s="31" t="s">
        <v>72</v>
      </c>
      <c r="C894" s="287">
        <f t="shared" si="175"/>
        <v>0</v>
      </c>
      <c r="D894" s="142"/>
      <c r="E894" s="142"/>
      <c r="F894" s="144"/>
      <c r="G894" s="142"/>
      <c r="H894" s="142"/>
      <c r="I894" s="153"/>
      <c r="J894" s="92">
        <f t="shared" si="173"/>
        <v>0</v>
      </c>
      <c r="K894" s="97">
        <f t="shared" si="176"/>
        <v>0</v>
      </c>
      <c r="L894" s="94">
        <f t="shared" si="174"/>
        <v>0</v>
      </c>
    </row>
    <row r="895" spans="2:12" ht="12.75">
      <c r="B895" s="31" t="s">
        <v>73</v>
      </c>
      <c r="C895" s="287">
        <f t="shared" si="175"/>
        <v>0</v>
      </c>
      <c r="D895" s="142"/>
      <c r="E895" s="142"/>
      <c r="F895" s="144"/>
      <c r="G895" s="142"/>
      <c r="H895" s="142"/>
      <c r="I895" s="153"/>
      <c r="J895" s="92">
        <f t="shared" si="173"/>
        <v>0</v>
      </c>
      <c r="K895" s="93">
        <f t="shared" si="176"/>
        <v>0</v>
      </c>
      <c r="L895" s="94">
        <f t="shared" si="174"/>
        <v>0</v>
      </c>
    </row>
    <row r="896" spans="2:12" ht="12.75">
      <c r="B896" s="31" t="s">
        <v>74</v>
      </c>
      <c r="C896" s="288">
        <f t="shared" si="175"/>
        <v>0</v>
      </c>
      <c r="D896" s="142"/>
      <c r="E896" s="142"/>
      <c r="F896" s="144"/>
      <c r="G896" s="142"/>
      <c r="H896" s="142"/>
      <c r="I896" s="153"/>
      <c r="J896" s="92">
        <f t="shared" si="173"/>
        <v>0</v>
      </c>
      <c r="K896" s="97">
        <f t="shared" si="176"/>
        <v>0</v>
      </c>
      <c r="L896" s="94">
        <f t="shared" si="174"/>
        <v>0</v>
      </c>
    </row>
    <row r="897" spans="2:12" ht="12.75">
      <c r="B897" s="31" t="s">
        <v>75</v>
      </c>
      <c r="C897" s="287">
        <f t="shared" si="175"/>
        <v>0</v>
      </c>
      <c r="D897" s="142"/>
      <c r="E897" s="142"/>
      <c r="F897" s="144"/>
      <c r="G897" s="142"/>
      <c r="H897" s="142"/>
      <c r="I897" s="153"/>
      <c r="J897" s="92">
        <f t="shared" si="173"/>
        <v>0</v>
      </c>
      <c r="K897" s="97">
        <f t="shared" si="176"/>
        <v>0</v>
      </c>
      <c r="L897" s="94">
        <f t="shared" si="174"/>
        <v>0</v>
      </c>
    </row>
    <row r="898" spans="2:12" ht="12.75">
      <c r="B898" s="31" t="s">
        <v>76</v>
      </c>
      <c r="C898" s="287">
        <f t="shared" si="175"/>
        <v>0</v>
      </c>
      <c r="D898" s="142"/>
      <c r="E898" s="142"/>
      <c r="F898" s="144"/>
      <c r="G898" s="142"/>
      <c r="H898" s="142"/>
      <c r="I898" s="153"/>
      <c r="J898" s="92">
        <f>IF(G898&gt;0,(D898*(F898/G898)),0)</f>
        <v>0</v>
      </c>
      <c r="K898" s="93">
        <f t="shared" si="176"/>
        <v>0</v>
      </c>
      <c r="L898" s="94">
        <f>IF(K898&gt;0,((J898/K898)*I898),0)</f>
        <v>0</v>
      </c>
    </row>
    <row r="899" spans="2:12" ht="12.75">
      <c r="B899" s="31" t="s">
        <v>77</v>
      </c>
      <c r="C899" s="288">
        <f t="shared" si="175"/>
        <v>0</v>
      </c>
      <c r="D899" s="142"/>
      <c r="E899" s="142"/>
      <c r="F899" s="144"/>
      <c r="G899" s="142"/>
      <c r="H899" s="142"/>
      <c r="I899" s="153"/>
      <c r="J899" s="92">
        <f aca="true" t="shared" si="177" ref="J899:J911">IF(G899&gt;0,(D899*(F899/G899)),0)</f>
        <v>0</v>
      </c>
      <c r="K899" s="97">
        <f t="shared" si="176"/>
        <v>0</v>
      </c>
      <c r="L899" s="94">
        <f aca="true" t="shared" si="178" ref="L899:L911">IF(K899&gt;0,((J899/K899)*I899),0)</f>
        <v>0</v>
      </c>
    </row>
    <row r="900" spans="2:12" ht="12.75">
      <c r="B900" s="31" t="s">
        <v>78</v>
      </c>
      <c r="C900" s="287">
        <f t="shared" si="175"/>
        <v>0</v>
      </c>
      <c r="D900" s="142"/>
      <c r="E900" s="142"/>
      <c r="F900" s="144"/>
      <c r="G900" s="142"/>
      <c r="H900" s="142"/>
      <c r="I900" s="153"/>
      <c r="J900" s="92">
        <f t="shared" si="177"/>
        <v>0</v>
      </c>
      <c r="K900" s="97">
        <f t="shared" si="176"/>
        <v>0</v>
      </c>
      <c r="L900" s="94">
        <f t="shared" si="178"/>
        <v>0</v>
      </c>
    </row>
    <row r="901" spans="2:12" ht="12.75">
      <c r="B901" s="31" t="s">
        <v>79</v>
      </c>
      <c r="C901" s="287">
        <f t="shared" si="175"/>
        <v>0</v>
      </c>
      <c r="D901" s="142"/>
      <c r="E901" s="142"/>
      <c r="F901" s="144"/>
      <c r="G901" s="142"/>
      <c r="H901" s="142"/>
      <c r="I901" s="153"/>
      <c r="J901" s="92">
        <f t="shared" si="177"/>
        <v>0</v>
      </c>
      <c r="K901" s="93">
        <f t="shared" si="176"/>
        <v>0</v>
      </c>
      <c r="L901" s="94">
        <f t="shared" si="178"/>
        <v>0</v>
      </c>
    </row>
    <row r="902" spans="2:12" ht="12.75">
      <c r="B902" s="31" t="s">
        <v>80</v>
      </c>
      <c r="C902" s="288">
        <f t="shared" si="175"/>
        <v>0</v>
      </c>
      <c r="D902" s="142"/>
      <c r="E902" s="142"/>
      <c r="F902" s="144"/>
      <c r="G902" s="142"/>
      <c r="H902" s="142"/>
      <c r="I902" s="153"/>
      <c r="J902" s="92">
        <f t="shared" si="177"/>
        <v>0</v>
      </c>
      <c r="K902" s="97">
        <f t="shared" si="176"/>
        <v>0</v>
      </c>
      <c r="L902" s="94">
        <f t="shared" si="178"/>
        <v>0</v>
      </c>
    </row>
    <row r="903" spans="2:12" ht="12.75">
      <c r="B903" s="31" t="s">
        <v>81</v>
      </c>
      <c r="C903" s="287">
        <f t="shared" si="175"/>
        <v>0</v>
      </c>
      <c r="D903" s="142"/>
      <c r="E903" s="142"/>
      <c r="F903" s="144"/>
      <c r="G903" s="142"/>
      <c r="H903" s="142"/>
      <c r="I903" s="153"/>
      <c r="J903" s="92">
        <f t="shared" si="177"/>
        <v>0</v>
      </c>
      <c r="K903" s="97">
        <f t="shared" si="176"/>
        <v>0</v>
      </c>
      <c r="L903" s="94">
        <f t="shared" si="178"/>
        <v>0</v>
      </c>
    </row>
    <row r="904" spans="2:12" ht="12.75">
      <c r="B904" s="31" t="s">
        <v>82</v>
      </c>
      <c r="C904" s="287">
        <f t="shared" si="175"/>
        <v>0</v>
      </c>
      <c r="D904" s="142"/>
      <c r="E904" s="142"/>
      <c r="F904" s="144"/>
      <c r="G904" s="142"/>
      <c r="H904" s="142"/>
      <c r="I904" s="153"/>
      <c r="J904" s="92">
        <f t="shared" si="177"/>
        <v>0</v>
      </c>
      <c r="K904" s="93">
        <f t="shared" si="176"/>
        <v>0</v>
      </c>
      <c r="L904" s="94">
        <f t="shared" si="178"/>
        <v>0</v>
      </c>
    </row>
    <row r="905" spans="2:12" ht="12.75">
      <c r="B905" s="31" t="s">
        <v>83</v>
      </c>
      <c r="C905" s="288">
        <f t="shared" si="175"/>
        <v>0</v>
      </c>
      <c r="D905" s="142"/>
      <c r="E905" s="142"/>
      <c r="F905" s="144"/>
      <c r="G905" s="142"/>
      <c r="H905" s="142"/>
      <c r="I905" s="153"/>
      <c r="J905" s="92">
        <f t="shared" si="177"/>
        <v>0</v>
      </c>
      <c r="K905" s="97">
        <f t="shared" si="176"/>
        <v>0</v>
      </c>
      <c r="L905" s="94">
        <f t="shared" si="178"/>
        <v>0</v>
      </c>
    </row>
    <row r="906" spans="2:12" ht="12.75">
      <c r="B906" s="31" t="s">
        <v>84</v>
      </c>
      <c r="C906" s="287">
        <f t="shared" si="175"/>
        <v>0</v>
      </c>
      <c r="D906" s="142"/>
      <c r="E906" s="142"/>
      <c r="F906" s="144"/>
      <c r="G906" s="142"/>
      <c r="H906" s="142"/>
      <c r="I906" s="153"/>
      <c r="J906" s="92">
        <f t="shared" si="177"/>
        <v>0</v>
      </c>
      <c r="K906" s="97">
        <f t="shared" si="176"/>
        <v>0</v>
      </c>
      <c r="L906" s="94">
        <f t="shared" si="178"/>
        <v>0</v>
      </c>
    </row>
    <row r="907" spans="2:12" ht="12.75">
      <c r="B907" s="31" t="s">
        <v>85</v>
      </c>
      <c r="C907" s="287">
        <f t="shared" si="175"/>
        <v>0</v>
      </c>
      <c r="D907" s="142"/>
      <c r="E907" s="142"/>
      <c r="F907" s="144"/>
      <c r="G907" s="142"/>
      <c r="H907" s="142"/>
      <c r="I907" s="153"/>
      <c r="J907" s="92">
        <f t="shared" si="177"/>
        <v>0</v>
      </c>
      <c r="K907" s="93">
        <f t="shared" si="176"/>
        <v>0</v>
      </c>
      <c r="L907" s="94">
        <f t="shared" si="178"/>
        <v>0</v>
      </c>
    </row>
    <row r="908" spans="2:12" ht="12.75">
      <c r="B908" s="31" t="s">
        <v>86</v>
      </c>
      <c r="C908" s="288">
        <f t="shared" si="175"/>
        <v>0</v>
      </c>
      <c r="D908" s="142"/>
      <c r="E908" s="142"/>
      <c r="F908" s="144"/>
      <c r="G908" s="142"/>
      <c r="H908" s="142"/>
      <c r="I908" s="153"/>
      <c r="J908" s="92">
        <f t="shared" si="177"/>
        <v>0</v>
      </c>
      <c r="K908" s="97">
        <f t="shared" si="176"/>
        <v>0</v>
      </c>
      <c r="L908" s="94">
        <f t="shared" si="178"/>
        <v>0</v>
      </c>
    </row>
    <row r="909" spans="2:12" ht="12.75">
      <c r="B909" s="31" t="s">
        <v>87</v>
      </c>
      <c r="C909" s="287">
        <f t="shared" si="175"/>
        <v>0</v>
      </c>
      <c r="D909" s="142"/>
      <c r="E909" s="142"/>
      <c r="F909" s="144"/>
      <c r="G909" s="142"/>
      <c r="H909" s="142"/>
      <c r="I909" s="153"/>
      <c r="J909" s="92">
        <f t="shared" si="177"/>
        <v>0</v>
      </c>
      <c r="K909" s="97">
        <f t="shared" si="176"/>
        <v>0</v>
      </c>
      <c r="L909" s="94">
        <f t="shared" si="178"/>
        <v>0</v>
      </c>
    </row>
    <row r="910" spans="2:12" ht="12.75">
      <c r="B910" s="31" t="s">
        <v>88</v>
      </c>
      <c r="C910" s="287">
        <f t="shared" si="175"/>
        <v>0</v>
      </c>
      <c r="D910" s="142"/>
      <c r="E910" s="142"/>
      <c r="F910" s="144"/>
      <c r="G910" s="142"/>
      <c r="H910" s="142"/>
      <c r="I910" s="153"/>
      <c r="J910" s="92">
        <f>IF(G910&gt;0,(D910*(F910/G910)),0)</f>
        <v>0</v>
      </c>
      <c r="K910" s="93">
        <f t="shared" si="176"/>
        <v>0</v>
      </c>
      <c r="L910" s="94">
        <f>IF(K910&gt;0,((J910/K910)*I910),0)</f>
        <v>0</v>
      </c>
    </row>
    <row r="911" spans="2:12" ht="12.75">
      <c r="B911" s="31" t="s">
        <v>89</v>
      </c>
      <c r="C911" s="288">
        <f t="shared" si="175"/>
        <v>0</v>
      </c>
      <c r="D911" s="142"/>
      <c r="E911" s="142"/>
      <c r="F911" s="144"/>
      <c r="G911" s="142"/>
      <c r="H911" s="142"/>
      <c r="I911" s="153"/>
      <c r="J911" s="92">
        <f aca="true" t="shared" si="179" ref="J911:J922">IF(G911&gt;0,(D911*(F911/G911)),0)</f>
        <v>0</v>
      </c>
      <c r="K911" s="97">
        <f t="shared" si="176"/>
        <v>0</v>
      </c>
      <c r="L911" s="94">
        <f aca="true" t="shared" si="180" ref="L911:L922">IF(K911&gt;0,((J911/K911)*I911),0)</f>
        <v>0</v>
      </c>
    </row>
    <row r="912" spans="2:12" ht="12.75">
      <c r="B912" s="31" t="s">
        <v>90</v>
      </c>
      <c r="C912" s="287">
        <f t="shared" si="175"/>
        <v>0</v>
      </c>
      <c r="D912" s="142"/>
      <c r="E912" s="142"/>
      <c r="F912" s="144"/>
      <c r="G912" s="142"/>
      <c r="H912" s="142"/>
      <c r="I912" s="153"/>
      <c r="J912" s="92">
        <f t="shared" si="179"/>
        <v>0</v>
      </c>
      <c r="K912" s="97">
        <f t="shared" si="176"/>
        <v>0</v>
      </c>
      <c r="L912" s="94">
        <f t="shared" si="180"/>
        <v>0</v>
      </c>
    </row>
    <row r="913" spans="2:12" ht="12.75">
      <c r="B913" s="31" t="s">
        <v>91</v>
      </c>
      <c r="C913" s="287">
        <f t="shared" si="175"/>
        <v>0</v>
      </c>
      <c r="D913" s="142"/>
      <c r="E913" s="142"/>
      <c r="F913" s="144"/>
      <c r="G913" s="142"/>
      <c r="H913" s="142"/>
      <c r="I913" s="153"/>
      <c r="J913" s="92">
        <f t="shared" si="179"/>
        <v>0</v>
      </c>
      <c r="K913" s="93">
        <f t="shared" si="176"/>
        <v>0</v>
      </c>
      <c r="L913" s="94">
        <f t="shared" si="180"/>
        <v>0</v>
      </c>
    </row>
    <row r="914" spans="2:12" ht="12.75">
      <c r="B914" s="31" t="s">
        <v>92</v>
      </c>
      <c r="C914" s="288">
        <f t="shared" si="175"/>
        <v>0</v>
      </c>
      <c r="D914" s="142"/>
      <c r="E914" s="142"/>
      <c r="F914" s="144"/>
      <c r="G914" s="142"/>
      <c r="H914" s="142"/>
      <c r="I914" s="153"/>
      <c r="J914" s="92">
        <f t="shared" si="179"/>
        <v>0</v>
      </c>
      <c r="K914" s="97">
        <f t="shared" si="176"/>
        <v>0</v>
      </c>
      <c r="L914" s="94">
        <f t="shared" si="180"/>
        <v>0</v>
      </c>
    </row>
    <row r="915" spans="2:12" ht="12.75">
      <c r="B915" s="31" t="s">
        <v>93</v>
      </c>
      <c r="C915" s="287">
        <f t="shared" si="175"/>
        <v>0</v>
      </c>
      <c r="D915" s="142"/>
      <c r="E915" s="142"/>
      <c r="F915" s="144"/>
      <c r="G915" s="142"/>
      <c r="H915" s="142"/>
      <c r="I915" s="153"/>
      <c r="J915" s="92">
        <f t="shared" si="179"/>
        <v>0</v>
      </c>
      <c r="K915" s="97">
        <f t="shared" si="176"/>
        <v>0</v>
      </c>
      <c r="L915" s="94">
        <f t="shared" si="180"/>
        <v>0</v>
      </c>
    </row>
    <row r="916" spans="2:12" ht="12.75">
      <c r="B916" s="31" t="s">
        <v>94</v>
      </c>
      <c r="C916" s="287">
        <f t="shared" si="175"/>
        <v>0</v>
      </c>
      <c r="D916" s="142"/>
      <c r="E916" s="142"/>
      <c r="F916" s="144"/>
      <c r="G916" s="142"/>
      <c r="H916" s="142"/>
      <c r="I916" s="153"/>
      <c r="J916" s="92">
        <f t="shared" si="179"/>
        <v>0</v>
      </c>
      <c r="K916" s="93">
        <f t="shared" si="176"/>
        <v>0</v>
      </c>
      <c r="L916" s="94">
        <f t="shared" si="180"/>
        <v>0</v>
      </c>
    </row>
    <row r="917" spans="2:12" ht="12.75">
      <c r="B917" s="31" t="s">
        <v>95</v>
      </c>
      <c r="C917" s="288">
        <f t="shared" si="175"/>
        <v>0</v>
      </c>
      <c r="D917" s="142"/>
      <c r="E917" s="142"/>
      <c r="F917" s="144"/>
      <c r="G917" s="142"/>
      <c r="H917" s="142"/>
      <c r="I917" s="153"/>
      <c r="J917" s="92">
        <f t="shared" si="179"/>
        <v>0</v>
      </c>
      <c r="K917" s="97">
        <f t="shared" si="176"/>
        <v>0</v>
      </c>
      <c r="L917" s="94">
        <f t="shared" si="180"/>
        <v>0</v>
      </c>
    </row>
    <row r="918" spans="2:12" ht="12.75">
      <c r="B918" s="31" t="s">
        <v>96</v>
      </c>
      <c r="C918" s="287">
        <f t="shared" si="175"/>
        <v>0</v>
      </c>
      <c r="D918" s="142"/>
      <c r="E918" s="142"/>
      <c r="F918" s="144"/>
      <c r="G918" s="142"/>
      <c r="H918" s="142"/>
      <c r="I918" s="153"/>
      <c r="J918" s="92">
        <f t="shared" si="179"/>
        <v>0</v>
      </c>
      <c r="K918" s="97">
        <f t="shared" si="176"/>
        <v>0</v>
      </c>
      <c r="L918" s="94">
        <f t="shared" si="180"/>
        <v>0</v>
      </c>
    </row>
    <row r="919" spans="2:12" ht="12.75">
      <c r="B919" s="31" t="s">
        <v>97</v>
      </c>
      <c r="C919" s="287">
        <f t="shared" si="175"/>
        <v>0</v>
      </c>
      <c r="D919" s="142"/>
      <c r="E919" s="142"/>
      <c r="F919" s="144"/>
      <c r="G919" s="142"/>
      <c r="H919" s="142"/>
      <c r="I919" s="153"/>
      <c r="J919" s="92">
        <f t="shared" si="179"/>
        <v>0</v>
      </c>
      <c r="K919" s="93">
        <f t="shared" si="176"/>
        <v>0</v>
      </c>
      <c r="L919" s="94">
        <f t="shared" si="180"/>
        <v>0</v>
      </c>
    </row>
    <row r="920" spans="2:12" ht="12.75">
      <c r="B920" s="31" t="s">
        <v>98</v>
      </c>
      <c r="C920" s="288">
        <f t="shared" si="175"/>
        <v>0</v>
      </c>
      <c r="D920" s="142"/>
      <c r="E920" s="142"/>
      <c r="F920" s="144"/>
      <c r="G920" s="142"/>
      <c r="H920" s="142"/>
      <c r="I920" s="153"/>
      <c r="J920" s="92">
        <f t="shared" si="179"/>
        <v>0</v>
      </c>
      <c r="K920" s="97">
        <f t="shared" si="176"/>
        <v>0</v>
      </c>
      <c r="L920" s="94">
        <f t="shared" si="180"/>
        <v>0</v>
      </c>
    </row>
    <row r="921" spans="2:12" ht="12.75">
      <c r="B921" s="31" t="s">
        <v>99</v>
      </c>
      <c r="C921" s="287">
        <f t="shared" si="175"/>
        <v>0</v>
      </c>
      <c r="D921" s="142"/>
      <c r="E921" s="142"/>
      <c r="F921" s="144"/>
      <c r="G921" s="142"/>
      <c r="H921" s="142"/>
      <c r="I921" s="153"/>
      <c r="J921" s="92">
        <f t="shared" si="179"/>
        <v>0</v>
      </c>
      <c r="K921" s="97">
        <f t="shared" si="176"/>
        <v>0</v>
      </c>
      <c r="L921" s="94">
        <f t="shared" si="180"/>
        <v>0</v>
      </c>
    </row>
    <row r="922" spans="2:12" ht="12.75">
      <c r="B922" s="31" t="s">
        <v>100</v>
      </c>
      <c r="C922" s="287">
        <f t="shared" si="175"/>
        <v>0</v>
      </c>
      <c r="D922" s="142"/>
      <c r="E922" s="142"/>
      <c r="F922" s="144"/>
      <c r="G922" s="142"/>
      <c r="H922" s="142"/>
      <c r="I922" s="153"/>
      <c r="J922" s="92">
        <f t="shared" si="179"/>
        <v>0</v>
      </c>
      <c r="K922" s="93">
        <f t="shared" si="176"/>
        <v>0</v>
      </c>
      <c r="L922" s="94">
        <f t="shared" si="180"/>
        <v>0</v>
      </c>
    </row>
    <row r="923" ht="12">
      <c r="C923" s="31"/>
    </row>
    <row r="924" spans="3:12" ht="12.75">
      <c r="C924" s="268" t="s">
        <v>1</v>
      </c>
      <c r="D924" s="269"/>
      <c r="E924" s="269"/>
      <c r="F924" s="269"/>
      <c r="G924" s="269"/>
      <c r="H924" s="269"/>
      <c r="I924" s="269"/>
      <c r="J924" s="269"/>
      <c r="K924" s="269"/>
      <c r="L924" s="270"/>
    </row>
    <row r="925" spans="2:12" ht="12.75">
      <c r="B925" s="31" t="s">
        <v>471</v>
      </c>
      <c r="C925" s="287">
        <f>C5</f>
        <v>0</v>
      </c>
      <c r="D925" s="142"/>
      <c r="E925" s="142"/>
      <c r="F925" s="144"/>
      <c r="G925" s="142"/>
      <c r="H925" s="142"/>
      <c r="I925" s="153"/>
      <c r="J925" s="92">
        <f>IF(G925&gt;0,(D925*(F925/G925)),0)</f>
        <v>0</v>
      </c>
      <c r="K925" s="93">
        <f>K5</f>
        <v>0</v>
      </c>
      <c r="L925" s="94">
        <f>IF(K925&gt;0,((J925/K925)*I925),0)</f>
        <v>0</v>
      </c>
    </row>
    <row r="926" spans="2:12" ht="12.75">
      <c r="B926" s="31" t="s">
        <v>472</v>
      </c>
      <c r="C926" s="288">
        <f>C6</f>
        <v>0</v>
      </c>
      <c r="D926" s="142"/>
      <c r="E926" s="142"/>
      <c r="F926" s="144"/>
      <c r="G926" s="142"/>
      <c r="H926" s="142"/>
      <c r="I926" s="153"/>
      <c r="J926" s="92">
        <f aca="true" t="shared" si="181" ref="J926:J938">IF(G926&gt;0,(D926*(F926/G926)),0)</f>
        <v>0</v>
      </c>
      <c r="K926" s="97">
        <f>K6</f>
        <v>0</v>
      </c>
      <c r="L926" s="94">
        <f aca="true" t="shared" si="182" ref="L926:L938">IF(K926&gt;0,((J926/K926)*I926),0)</f>
        <v>0</v>
      </c>
    </row>
    <row r="927" spans="2:12" ht="12.75">
      <c r="B927" s="31" t="s">
        <v>473</v>
      </c>
      <c r="C927" s="287">
        <f>C7</f>
        <v>0</v>
      </c>
      <c r="D927" s="142"/>
      <c r="E927" s="142"/>
      <c r="F927" s="144"/>
      <c r="G927" s="142"/>
      <c r="H927" s="142"/>
      <c r="I927" s="153"/>
      <c r="J927" s="92">
        <f t="shared" si="181"/>
        <v>0</v>
      </c>
      <c r="K927" s="97">
        <f>K7</f>
        <v>0</v>
      </c>
      <c r="L927" s="94">
        <f t="shared" si="182"/>
        <v>0</v>
      </c>
    </row>
    <row r="928" spans="2:12" ht="12.75">
      <c r="B928" s="31" t="s">
        <v>474</v>
      </c>
      <c r="C928" s="287">
        <f aca="true" t="shared" si="183" ref="C928:C991">C8</f>
        <v>0</v>
      </c>
      <c r="D928" s="142"/>
      <c r="E928" s="142"/>
      <c r="F928" s="144"/>
      <c r="G928" s="142"/>
      <c r="H928" s="142"/>
      <c r="I928" s="153"/>
      <c r="J928" s="92">
        <f t="shared" si="181"/>
        <v>0</v>
      </c>
      <c r="K928" s="93">
        <f aca="true" t="shared" si="184" ref="K928:K991">K8</f>
        <v>0</v>
      </c>
      <c r="L928" s="94">
        <f t="shared" si="182"/>
        <v>0</v>
      </c>
    </row>
    <row r="929" spans="2:12" ht="12.75">
      <c r="B929" s="31" t="s">
        <v>475</v>
      </c>
      <c r="C929" s="288">
        <f t="shared" si="183"/>
        <v>0</v>
      </c>
      <c r="D929" s="142"/>
      <c r="E929" s="142"/>
      <c r="F929" s="144"/>
      <c r="G929" s="142"/>
      <c r="H929" s="142"/>
      <c r="I929" s="153"/>
      <c r="J929" s="92">
        <f t="shared" si="181"/>
        <v>0</v>
      </c>
      <c r="K929" s="97">
        <f t="shared" si="184"/>
        <v>0</v>
      </c>
      <c r="L929" s="94">
        <f t="shared" si="182"/>
        <v>0</v>
      </c>
    </row>
    <row r="930" spans="2:12" ht="12.75">
      <c r="B930" s="31" t="s">
        <v>476</v>
      </c>
      <c r="C930" s="287">
        <f t="shared" si="183"/>
        <v>0</v>
      </c>
      <c r="D930" s="142"/>
      <c r="E930" s="142"/>
      <c r="F930" s="144"/>
      <c r="G930" s="142"/>
      <c r="H930" s="142"/>
      <c r="I930" s="153"/>
      <c r="J930" s="92">
        <f t="shared" si="181"/>
        <v>0</v>
      </c>
      <c r="K930" s="97">
        <f t="shared" si="184"/>
        <v>0</v>
      </c>
      <c r="L930" s="94">
        <f t="shared" si="182"/>
        <v>0</v>
      </c>
    </row>
    <row r="931" spans="2:12" ht="12.75">
      <c r="B931" s="31" t="s">
        <v>477</v>
      </c>
      <c r="C931" s="287">
        <f t="shared" si="183"/>
        <v>0</v>
      </c>
      <c r="D931" s="142"/>
      <c r="E931" s="142"/>
      <c r="F931" s="144"/>
      <c r="G931" s="142"/>
      <c r="H931" s="142"/>
      <c r="I931" s="153"/>
      <c r="J931" s="92">
        <f t="shared" si="181"/>
        <v>0</v>
      </c>
      <c r="K931" s="93">
        <f t="shared" si="184"/>
        <v>0</v>
      </c>
      <c r="L931" s="94">
        <f t="shared" si="182"/>
        <v>0</v>
      </c>
    </row>
    <row r="932" spans="2:12" ht="12.75">
      <c r="B932" s="31" t="s">
        <v>478</v>
      </c>
      <c r="C932" s="288">
        <f t="shared" si="183"/>
        <v>0</v>
      </c>
      <c r="D932" s="142"/>
      <c r="E932" s="142"/>
      <c r="F932" s="144"/>
      <c r="G932" s="142"/>
      <c r="H932" s="142"/>
      <c r="I932" s="153"/>
      <c r="J932" s="92">
        <f t="shared" si="181"/>
        <v>0</v>
      </c>
      <c r="K932" s="97">
        <f t="shared" si="184"/>
        <v>0</v>
      </c>
      <c r="L932" s="94">
        <f t="shared" si="182"/>
        <v>0</v>
      </c>
    </row>
    <row r="933" spans="2:12" ht="12.75">
      <c r="B933" s="31" t="s">
        <v>479</v>
      </c>
      <c r="C933" s="287">
        <f t="shared" si="183"/>
        <v>0</v>
      </c>
      <c r="D933" s="142"/>
      <c r="E933" s="142"/>
      <c r="F933" s="144"/>
      <c r="G933" s="142"/>
      <c r="H933" s="142"/>
      <c r="I933" s="153"/>
      <c r="J933" s="92">
        <f t="shared" si="181"/>
        <v>0</v>
      </c>
      <c r="K933" s="97">
        <f t="shared" si="184"/>
        <v>0</v>
      </c>
      <c r="L933" s="94">
        <f t="shared" si="182"/>
        <v>0</v>
      </c>
    </row>
    <row r="934" spans="2:12" ht="12.75">
      <c r="B934" s="31" t="s">
        <v>480</v>
      </c>
      <c r="C934" s="287">
        <f t="shared" si="183"/>
        <v>0</v>
      </c>
      <c r="D934" s="142"/>
      <c r="E934" s="142"/>
      <c r="F934" s="144"/>
      <c r="G934" s="142"/>
      <c r="H934" s="142"/>
      <c r="I934" s="153"/>
      <c r="J934" s="92">
        <f t="shared" si="181"/>
        <v>0</v>
      </c>
      <c r="K934" s="93">
        <f t="shared" si="184"/>
        <v>0</v>
      </c>
      <c r="L934" s="94">
        <f t="shared" si="182"/>
        <v>0</v>
      </c>
    </row>
    <row r="935" spans="2:12" ht="12.75">
      <c r="B935" s="31" t="s">
        <v>481</v>
      </c>
      <c r="C935" s="288">
        <f t="shared" si="183"/>
        <v>0</v>
      </c>
      <c r="D935" s="142"/>
      <c r="E935" s="142"/>
      <c r="F935" s="144"/>
      <c r="G935" s="142"/>
      <c r="H935" s="142"/>
      <c r="I935" s="153"/>
      <c r="J935" s="92">
        <f t="shared" si="181"/>
        <v>0</v>
      </c>
      <c r="K935" s="97">
        <f t="shared" si="184"/>
        <v>0</v>
      </c>
      <c r="L935" s="94">
        <f t="shared" si="182"/>
        <v>0</v>
      </c>
    </row>
    <row r="936" spans="2:12" ht="12.75">
      <c r="B936" s="31" t="s">
        <v>482</v>
      </c>
      <c r="C936" s="287">
        <f t="shared" si="183"/>
        <v>0</v>
      </c>
      <c r="D936" s="142"/>
      <c r="E936" s="142"/>
      <c r="F936" s="144"/>
      <c r="G936" s="142"/>
      <c r="H936" s="142"/>
      <c r="I936" s="153"/>
      <c r="J936" s="92">
        <f t="shared" si="181"/>
        <v>0</v>
      </c>
      <c r="K936" s="97">
        <f t="shared" si="184"/>
        <v>0</v>
      </c>
      <c r="L936" s="94">
        <f t="shared" si="182"/>
        <v>0</v>
      </c>
    </row>
    <row r="937" spans="2:12" ht="12.75">
      <c r="B937" s="31" t="s">
        <v>483</v>
      </c>
      <c r="C937" s="287">
        <f t="shared" si="183"/>
        <v>0</v>
      </c>
      <c r="D937" s="142"/>
      <c r="E937" s="142"/>
      <c r="F937" s="144"/>
      <c r="G937" s="142"/>
      <c r="H937" s="142"/>
      <c r="I937" s="153"/>
      <c r="J937" s="92">
        <f>IF(G937&gt;0,(D937*(F937/G937)),0)</f>
        <v>0</v>
      </c>
      <c r="K937" s="93">
        <f t="shared" si="184"/>
        <v>0</v>
      </c>
      <c r="L937" s="94">
        <f>IF(K937&gt;0,((J937/K937)*I937),0)</f>
        <v>0</v>
      </c>
    </row>
    <row r="938" spans="2:12" ht="12.75">
      <c r="B938" s="31" t="s">
        <v>484</v>
      </c>
      <c r="C938" s="288">
        <f t="shared" si="183"/>
        <v>0</v>
      </c>
      <c r="D938" s="142"/>
      <c r="E938" s="142"/>
      <c r="F938" s="144"/>
      <c r="G938" s="142"/>
      <c r="H938" s="142"/>
      <c r="I938" s="153"/>
      <c r="J938" s="92">
        <f aca="true" t="shared" si="185" ref="J938:J950">IF(G938&gt;0,(D938*(F938/G938)),0)</f>
        <v>0</v>
      </c>
      <c r="K938" s="97">
        <f t="shared" si="184"/>
        <v>0</v>
      </c>
      <c r="L938" s="94">
        <f aca="true" t="shared" si="186" ref="L938:L950">IF(K938&gt;0,((J938/K938)*I938),0)</f>
        <v>0</v>
      </c>
    </row>
    <row r="939" spans="2:12" ht="12.75">
      <c r="B939" s="31" t="s">
        <v>485</v>
      </c>
      <c r="C939" s="287">
        <f t="shared" si="183"/>
        <v>0</v>
      </c>
      <c r="D939" s="142"/>
      <c r="E939" s="142"/>
      <c r="F939" s="144"/>
      <c r="G939" s="142"/>
      <c r="H939" s="142"/>
      <c r="I939" s="153"/>
      <c r="J939" s="92">
        <f t="shared" si="185"/>
        <v>0</v>
      </c>
      <c r="K939" s="97">
        <f t="shared" si="184"/>
        <v>0</v>
      </c>
      <c r="L939" s="94">
        <f t="shared" si="186"/>
        <v>0</v>
      </c>
    </row>
    <row r="940" spans="2:12" ht="12.75">
      <c r="B940" s="31" t="s">
        <v>486</v>
      </c>
      <c r="C940" s="287">
        <f t="shared" si="183"/>
        <v>0</v>
      </c>
      <c r="D940" s="142"/>
      <c r="E940" s="142"/>
      <c r="F940" s="144"/>
      <c r="G940" s="142"/>
      <c r="H940" s="142"/>
      <c r="I940" s="153"/>
      <c r="J940" s="92">
        <f t="shared" si="185"/>
        <v>0</v>
      </c>
      <c r="K940" s="93">
        <f t="shared" si="184"/>
        <v>0</v>
      </c>
      <c r="L940" s="94">
        <f t="shared" si="186"/>
        <v>0</v>
      </c>
    </row>
    <row r="941" spans="2:12" ht="12.75">
      <c r="B941" s="31" t="s">
        <v>487</v>
      </c>
      <c r="C941" s="288">
        <f t="shared" si="183"/>
        <v>0</v>
      </c>
      <c r="D941" s="142"/>
      <c r="E941" s="142"/>
      <c r="F941" s="144"/>
      <c r="G941" s="142"/>
      <c r="H941" s="142"/>
      <c r="I941" s="153"/>
      <c r="J941" s="92">
        <f t="shared" si="185"/>
        <v>0</v>
      </c>
      <c r="K941" s="97">
        <f t="shared" si="184"/>
        <v>0</v>
      </c>
      <c r="L941" s="94">
        <f t="shared" si="186"/>
        <v>0</v>
      </c>
    </row>
    <row r="942" spans="2:12" ht="12.75">
      <c r="B942" s="31" t="s">
        <v>488</v>
      </c>
      <c r="C942" s="287">
        <f t="shared" si="183"/>
        <v>0</v>
      </c>
      <c r="D942" s="142"/>
      <c r="E942" s="142"/>
      <c r="F942" s="144"/>
      <c r="G942" s="142"/>
      <c r="H942" s="142"/>
      <c r="I942" s="153"/>
      <c r="J942" s="92">
        <f t="shared" si="185"/>
        <v>0</v>
      </c>
      <c r="K942" s="97">
        <f t="shared" si="184"/>
        <v>0</v>
      </c>
      <c r="L942" s="94">
        <f t="shared" si="186"/>
        <v>0</v>
      </c>
    </row>
    <row r="943" spans="2:12" ht="12.75">
      <c r="B943" s="31" t="s">
        <v>489</v>
      </c>
      <c r="C943" s="287">
        <f t="shared" si="183"/>
        <v>0</v>
      </c>
      <c r="D943" s="142"/>
      <c r="E943" s="142"/>
      <c r="F943" s="144"/>
      <c r="G943" s="142"/>
      <c r="H943" s="142"/>
      <c r="I943" s="153"/>
      <c r="J943" s="92">
        <f t="shared" si="185"/>
        <v>0</v>
      </c>
      <c r="K943" s="93">
        <f t="shared" si="184"/>
        <v>0</v>
      </c>
      <c r="L943" s="94">
        <f t="shared" si="186"/>
        <v>0</v>
      </c>
    </row>
    <row r="944" spans="2:12" ht="12.75">
      <c r="B944" s="31" t="s">
        <v>490</v>
      </c>
      <c r="C944" s="288">
        <f t="shared" si="183"/>
        <v>0</v>
      </c>
      <c r="D944" s="142"/>
      <c r="E944" s="142"/>
      <c r="F944" s="144"/>
      <c r="G944" s="142"/>
      <c r="H944" s="142"/>
      <c r="I944" s="153"/>
      <c r="J944" s="92">
        <f t="shared" si="185"/>
        <v>0</v>
      </c>
      <c r="K944" s="97">
        <f t="shared" si="184"/>
        <v>0</v>
      </c>
      <c r="L944" s="94">
        <f t="shared" si="186"/>
        <v>0</v>
      </c>
    </row>
    <row r="945" spans="2:12" ht="12.75">
      <c r="B945" s="31" t="s">
        <v>491</v>
      </c>
      <c r="C945" s="287">
        <f t="shared" si="183"/>
        <v>0</v>
      </c>
      <c r="D945" s="142"/>
      <c r="E945" s="142"/>
      <c r="F945" s="144"/>
      <c r="G945" s="142"/>
      <c r="H945" s="142"/>
      <c r="I945" s="153"/>
      <c r="J945" s="92">
        <f t="shared" si="185"/>
        <v>0</v>
      </c>
      <c r="K945" s="97">
        <f t="shared" si="184"/>
        <v>0</v>
      </c>
      <c r="L945" s="94">
        <f t="shared" si="186"/>
        <v>0</v>
      </c>
    </row>
    <row r="946" spans="2:12" ht="12.75">
      <c r="B946" s="31" t="s">
        <v>492</v>
      </c>
      <c r="C946" s="287">
        <f t="shared" si="183"/>
        <v>0</v>
      </c>
      <c r="D946" s="142"/>
      <c r="E946" s="142"/>
      <c r="F946" s="144"/>
      <c r="G946" s="142"/>
      <c r="H946" s="142"/>
      <c r="I946" s="153"/>
      <c r="J946" s="92">
        <f t="shared" si="185"/>
        <v>0</v>
      </c>
      <c r="K946" s="93">
        <f t="shared" si="184"/>
        <v>0</v>
      </c>
      <c r="L946" s="94">
        <f t="shared" si="186"/>
        <v>0</v>
      </c>
    </row>
    <row r="947" spans="2:12" ht="12.75">
      <c r="B947" s="31" t="s">
        <v>493</v>
      </c>
      <c r="C947" s="288">
        <f t="shared" si="183"/>
        <v>0</v>
      </c>
      <c r="D947" s="142"/>
      <c r="E947" s="142"/>
      <c r="F947" s="144"/>
      <c r="G947" s="142"/>
      <c r="H947" s="142"/>
      <c r="I947" s="153"/>
      <c r="J947" s="92">
        <f t="shared" si="185"/>
        <v>0</v>
      </c>
      <c r="K947" s="97">
        <f t="shared" si="184"/>
        <v>0</v>
      </c>
      <c r="L947" s="94">
        <f t="shared" si="186"/>
        <v>0</v>
      </c>
    </row>
    <row r="948" spans="2:12" ht="12.75">
      <c r="B948" s="31" t="s">
        <v>494</v>
      </c>
      <c r="C948" s="287">
        <f t="shared" si="183"/>
        <v>0</v>
      </c>
      <c r="D948" s="142"/>
      <c r="E948" s="142"/>
      <c r="F948" s="144"/>
      <c r="G948" s="142"/>
      <c r="H948" s="142"/>
      <c r="I948" s="153"/>
      <c r="J948" s="92">
        <f t="shared" si="185"/>
        <v>0</v>
      </c>
      <c r="K948" s="97">
        <f t="shared" si="184"/>
        <v>0</v>
      </c>
      <c r="L948" s="94">
        <f t="shared" si="186"/>
        <v>0</v>
      </c>
    </row>
    <row r="949" spans="2:12" ht="12.75">
      <c r="B949" s="31" t="s">
        <v>495</v>
      </c>
      <c r="C949" s="287">
        <f t="shared" si="183"/>
        <v>0</v>
      </c>
      <c r="D949" s="142"/>
      <c r="E949" s="142"/>
      <c r="F949" s="144"/>
      <c r="G949" s="142"/>
      <c r="H949" s="142"/>
      <c r="I949" s="153"/>
      <c r="J949" s="92">
        <f t="shared" si="185"/>
        <v>0</v>
      </c>
      <c r="K949" s="93">
        <f t="shared" si="184"/>
        <v>0</v>
      </c>
      <c r="L949" s="94">
        <f t="shared" si="186"/>
        <v>0</v>
      </c>
    </row>
    <row r="950" spans="2:12" ht="12.75">
      <c r="B950" s="31" t="s">
        <v>26</v>
      </c>
      <c r="C950" s="288">
        <f t="shared" si="183"/>
        <v>0</v>
      </c>
      <c r="D950" s="142"/>
      <c r="E950" s="142"/>
      <c r="F950" s="144"/>
      <c r="G950" s="142"/>
      <c r="H950" s="142"/>
      <c r="I950" s="153"/>
      <c r="J950" s="92">
        <f>IF(G950&gt;0,(D950*(F950/G950)),0)</f>
        <v>0</v>
      </c>
      <c r="K950" s="97">
        <f t="shared" si="184"/>
        <v>0</v>
      </c>
      <c r="L950" s="94">
        <f>IF(K950&gt;0,((J950/K950)*I950),0)</f>
        <v>0</v>
      </c>
    </row>
    <row r="951" spans="2:12" ht="12.75">
      <c r="B951" s="31" t="s">
        <v>27</v>
      </c>
      <c r="C951" s="287">
        <f t="shared" si="183"/>
        <v>0</v>
      </c>
      <c r="D951" s="142"/>
      <c r="E951" s="142"/>
      <c r="F951" s="144"/>
      <c r="G951" s="142"/>
      <c r="H951" s="142"/>
      <c r="I951" s="153"/>
      <c r="J951" s="92">
        <f aca="true" t="shared" si="187" ref="J951:J963">IF(G951&gt;0,(D951*(F951/G951)),0)</f>
        <v>0</v>
      </c>
      <c r="K951" s="97">
        <f t="shared" si="184"/>
        <v>0</v>
      </c>
      <c r="L951" s="94">
        <f aca="true" t="shared" si="188" ref="L951:L963">IF(K951&gt;0,((J951/K951)*I951),0)</f>
        <v>0</v>
      </c>
    </row>
    <row r="952" spans="2:12" ht="12.75">
      <c r="B952" s="31" t="s">
        <v>28</v>
      </c>
      <c r="C952" s="287">
        <f t="shared" si="183"/>
        <v>0</v>
      </c>
      <c r="D952" s="142"/>
      <c r="E952" s="142"/>
      <c r="F952" s="144"/>
      <c r="G952" s="142"/>
      <c r="H952" s="142"/>
      <c r="I952" s="153"/>
      <c r="J952" s="92">
        <f t="shared" si="187"/>
        <v>0</v>
      </c>
      <c r="K952" s="93">
        <f t="shared" si="184"/>
        <v>0</v>
      </c>
      <c r="L952" s="94">
        <f t="shared" si="188"/>
        <v>0</v>
      </c>
    </row>
    <row r="953" spans="2:12" ht="12.75">
      <c r="B953" s="31" t="s">
        <v>29</v>
      </c>
      <c r="C953" s="288">
        <f t="shared" si="183"/>
        <v>0</v>
      </c>
      <c r="D953" s="142"/>
      <c r="E953" s="142"/>
      <c r="F953" s="144"/>
      <c r="G953" s="142"/>
      <c r="H953" s="142"/>
      <c r="I953" s="153"/>
      <c r="J953" s="92">
        <f t="shared" si="187"/>
        <v>0</v>
      </c>
      <c r="K953" s="97">
        <f t="shared" si="184"/>
        <v>0</v>
      </c>
      <c r="L953" s="94">
        <f t="shared" si="188"/>
        <v>0</v>
      </c>
    </row>
    <row r="954" spans="2:12" ht="12.75">
      <c r="B954" s="31" t="s">
        <v>30</v>
      </c>
      <c r="C954" s="287">
        <f t="shared" si="183"/>
        <v>0</v>
      </c>
      <c r="D954" s="142"/>
      <c r="E954" s="142"/>
      <c r="F954" s="144"/>
      <c r="G954" s="142"/>
      <c r="H954" s="142"/>
      <c r="I954" s="153"/>
      <c r="J954" s="92">
        <f t="shared" si="187"/>
        <v>0</v>
      </c>
      <c r="K954" s="97">
        <f t="shared" si="184"/>
        <v>0</v>
      </c>
      <c r="L954" s="94">
        <f t="shared" si="188"/>
        <v>0</v>
      </c>
    </row>
    <row r="955" spans="2:12" ht="12.75">
      <c r="B955" s="31" t="s">
        <v>31</v>
      </c>
      <c r="C955" s="287">
        <f t="shared" si="183"/>
        <v>0</v>
      </c>
      <c r="D955" s="142"/>
      <c r="E955" s="142"/>
      <c r="F955" s="144"/>
      <c r="G955" s="142"/>
      <c r="H955" s="142"/>
      <c r="I955" s="153"/>
      <c r="J955" s="92">
        <f t="shared" si="187"/>
        <v>0</v>
      </c>
      <c r="K955" s="93">
        <f t="shared" si="184"/>
        <v>0</v>
      </c>
      <c r="L955" s="94">
        <f t="shared" si="188"/>
        <v>0</v>
      </c>
    </row>
    <row r="956" spans="2:12" ht="12.75">
      <c r="B956" s="31" t="s">
        <v>32</v>
      </c>
      <c r="C956" s="288">
        <f t="shared" si="183"/>
        <v>0</v>
      </c>
      <c r="D956" s="142"/>
      <c r="E956" s="142"/>
      <c r="F956" s="144"/>
      <c r="G956" s="142"/>
      <c r="H956" s="142"/>
      <c r="I956" s="153"/>
      <c r="J956" s="92">
        <f t="shared" si="187"/>
        <v>0</v>
      </c>
      <c r="K956" s="97">
        <f t="shared" si="184"/>
        <v>0</v>
      </c>
      <c r="L956" s="94">
        <f t="shared" si="188"/>
        <v>0</v>
      </c>
    </row>
    <row r="957" spans="2:12" ht="12.75">
      <c r="B957" s="31" t="s">
        <v>33</v>
      </c>
      <c r="C957" s="287">
        <f t="shared" si="183"/>
        <v>0</v>
      </c>
      <c r="D957" s="142"/>
      <c r="E957" s="142"/>
      <c r="F957" s="144"/>
      <c r="G957" s="142"/>
      <c r="H957" s="142"/>
      <c r="I957" s="153"/>
      <c r="J957" s="92">
        <f t="shared" si="187"/>
        <v>0</v>
      </c>
      <c r="K957" s="97">
        <f t="shared" si="184"/>
        <v>0</v>
      </c>
      <c r="L957" s="94">
        <f t="shared" si="188"/>
        <v>0</v>
      </c>
    </row>
    <row r="958" spans="2:12" ht="12.75">
      <c r="B958" s="31" t="s">
        <v>34</v>
      </c>
      <c r="C958" s="287">
        <f t="shared" si="183"/>
        <v>0</v>
      </c>
      <c r="D958" s="142"/>
      <c r="E958" s="142"/>
      <c r="F958" s="144"/>
      <c r="G958" s="142"/>
      <c r="H958" s="142"/>
      <c r="I958" s="153"/>
      <c r="J958" s="92">
        <f t="shared" si="187"/>
        <v>0</v>
      </c>
      <c r="K958" s="93">
        <f t="shared" si="184"/>
        <v>0</v>
      </c>
      <c r="L958" s="94">
        <f t="shared" si="188"/>
        <v>0</v>
      </c>
    </row>
    <row r="959" spans="2:12" ht="12.75">
      <c r="B959" s="31" t="s">
        <v>35</v>
      </c>
      <c r="C959" s="288">
        <f t="shared" si="183"/>
        <v>0</v>
      </c>
      <c r="D959" s="142"/>
      <c r="E959" s="142"/>
      <c r="F959" s="144"/>
      <c r="G959" s="142"/>
      <c r="H959" s="142"/>
      <c r="I959" s="153"/>
      <c r="J959" s="92">
        <f t="shared" si="187"/>
        <v>0</v>
      </c>
      <c r="K959" s="97">
        <f t="shared" si="184"/>
        <v>0</v>
      </c>
      <c r="L959" s="94">
        <f t="shared" si="188"/>
        <v>0</v>
      </c>
    </row>
    <row r="960" spans="2:12" ht="12.75">
      <c r="B960" s="31" t="s">
        <v>36</v>
      </c>
      <c r="C960" s="287">
        <f t="shared" si="183"/>
        <v>0</v>
      </c>
      <c r="D960" s="142"/>
      <c r="E960" s="142"/>
      <c r="F960" s="144"/>
      <c r="G960" s="142"/>
      <c r="H960" s="142"/>
      <c r="I960" s="153"/>
      <c r="J960" s="92">
        <f t="shared" si="187"/>
        <v>0</v>
      </c>
      <c r="K960" s="97">
        <f t="shared" si="184"/>
        <v>0</v>
      </c>
      <c r="L960" s="94">
        <f t="shared" si="188"/>
        <v>0</v>
      </c>
    </row>
    <row r="961" spans="2:12" ht="12.75">
      <c r="B961" s="31" t="s">
        <v>37</v>
      </c>
      <c r="C961" s="287">
        <f t="shared" si="183"/>
        <v>0</v>
      </c>
      <c r="D961" s="142"/>
      <c r="E961" s="142"/>
      <c r="F961" s="144"/>
      <c r="G961" s="142"/>
      <c r="H961" s="142"/>
      <c r="I961" s="153"/>
      <c r="J961" s="92">
        <f t="shared" si="187"/>
        <v>0</v>
      </c>
      <c r="K961" s="93">
        <f t="shared" si="184"/>
        <v>0</v>
      </c>
      <c r="L961" s="94">
        <f t="shared" si="188"/>
        <v>0</v>
      </c>
    </row>
    <row r="962" spans="2:12" ht="12.75">
      <c r="B962" s="31" t="s">
        <v>38</v>
      </c>
      <c r="C962" s="288">
        <f t="shared" si="183"/>
        <v>0</v>
      </c>
      <c r="D962" s="142"/>
      <c r="E962" s="142"/>
      <c r="F962" s="144"/>
      <c r="G962" s="142"/>
      <c r="H962" s="142"/>
      <c r="I962" s="153"/>
      <c r="J962" s="92">
        <f>IF(G962&gt;0,(D962*(F962/G962)),0)</f>
        <v>0</v>
      </c>
      <c r="K962" s="97">
        <f t="shared" si="184"/>
        <v>0</v>
      </c>
      <c r="L962" s="94">
        <f>IF(K962&gt;0,((J962/K962)*I962),0)</f>
        <v>0</v>
      </c>
    </row>
    <row r="963" spans="2:12" ht="12.75">
      <c r="B963" s="31" t="s">
        <v>39</v>
      </c>
      <c r="C963" s="287">
        <f t="shared" si="183"/>
        <v>0</v>
      </c>
      <c r="D963" s="142"/>
      <c r="E963" s="142"/>
      <c r="F963" s="144"/>
      <c r="G963" s="142"/>
      <c r="H963" s="142"/>
      <c r="I963" s="153"/>
      <c r="J963" s="92">
        <f aca="true" t="shared" si="189" ref="J963:J974">IF(G963&gt;0,(D963*(F963/G963)),0)</f>
        <v>0</v>
      </c>
      <c r="K963" s="97">
        <f t="shared" si="184"/>
        <v>0</v>
      </c>
      <c r="L963" s="94">
        <f aca="true" t="shared" si="190" ref="L963:L974">IF(K963&gt;0,((J963/K963)*I963),0)</f>
        <v>0</v>
      </c>
    </row>
    <row r="964" spans="2:12" ht="12.75">
      <c r="B964" s="31" t="s">
        <v>40</v>
      </c>
      <c r="C964" s="287">
        <f t="shared" si="183"/>
        <v>0</v>
      </c>
      <c r="D964" s="142"/>
      <c r="E964" s="142"/>
      <c r="F964" s="144"/>
      <c r="G964" s="142"/>
      <c r="H964" s="142"/>
      <c r="I964" s="153"/>
      <c r="J964" s="92">
        <f t="shared" si="189"/>
        <v>0</v>
      </c>
      <c r="K964" s="93">
        <f t="shared" si="184"/>
        <v>0</v>
      </c>
      <c r="L964" s="94">
        <f t="shared" si="190"/>
        <v>0</v>
      </c>
    </row>
    <row r="965" spans="2:12" ht="12.75">
      <c r="B965" s="31" t="s">
        <v>41</v>
      </c>
      <c r="C965" s="288">
        <f t="shared" si="183"/>
        <v>0</v>
      </c>
      <c r="D965" s="142"/>
      <c r="E965" s="142"/>
      <c r="F965" s="144"/>
      <c r="G965" s="142"/>
      <c r="H965" s="142"/>
      <c r="I965" s="153"/>
      <c r="J965" s="92">
        <f t="shared" si="189"/>
        <v>0</v>
      </c>
      <c r="K965" s="97">
        <f t="shared" si="184"/>
        <v>0</v>
      </c>
      <c r="L965" s="94">
        <f t="shared" si="190"/>
        <v>0</v>
      </c>
    </row>
    <row r="966" spans="2:12" ht="12.75">
      <c r="B966" s="31" t="s">
        <v>42</v>
      </c>
      <c r="C966" s="287">
        <f t="shared" si="183"/>
        <v>0</v>
      </c>
      <c r="D966" s="142"/>
      <c r="E966" s="142"/>
      <c r="F966" s="144"/>
      <c r="G966" s="142"/>
      <c r="H966" s="142"/>
      <c r="I966" s="153"/>
      <c r="J966" s="92">
        <f t="shared" si="189"/>
        <v>0</v>
      </c>
      <c r="K966" s="97">
        <f t="shared" si="184"/>
        <v>0</v>
      </c>
      <c r="L966" s="94">
        <f t="shared" si="190"/>
        <v>0</v>
      </c>
    </row>
    <row r="967" spans="2:12" ht="12.75">
      <c r="B967" s="31" t="s">
        <v>43</v>
      </c>
      <c r="C967" s="287">
        <f t="shared" si="183"/>
        <v>0</v>
      </c>
      <c r="D967" s="142"/>
      <c r="E967" s="142"/>
      <c r="F967" s="144"/>
      <c r="G967" s="142"/>
      <c r="H967" s="142"/>
      <c r="I967" s="153"/>
      <c r="J967" s="92">
        <f t="shared" si="189"/>
        <v>0</v>
      </c>
      <c r="K967" s="93">
        <f t="shared" si="184"/>
        <v>0</v>
      </c>
      <c r="L967" s="94">
        <f t="shared" si="190"/>
        <v>0</v>
      </c>
    </row>
    <row r="968" spans="2:12" ht="12.75">
      <c r="B968" s="31" t="s">
        <v>44</v>
      </c>
      <c r="C968" s="288">
        <f t="shared" si="183"/>
        <v>0</v>
      </c>
      <c r="D968" s="142"/>
      <c r="E968" s="142"/>
      <c r="F968" s="144"/>
      <c r="G968" s="142"/>
      <c r="H968" s="142"/>
      <c r="I968" s="153"/>
      <c r="J968" s="92">
        <f t="shared" si="189"/>
        <v>0</v>
      </c>
      <c r="K968" s="97">
        <f t="shared" si="184"/>
        <v>0</v>
      </c>
      <c r="L968" s="94">
        <f t="shared" si="190"/>
        <v>0</v>
      </c>
    </row>
    <row r="969" spans="2:12" ht="12.75">
      <c r="B969" s="31" t="s">
        <v>45</v>
      </c>
      <c r="C969" s="287">
        <f t="shared" si="183"/>
        <v>0</v>
      </c>
      <c r="D969" s="142"/>
      <c r="E969" s="142"/>
      <c r="F969" s="144"/>
      <c r="G969" s="142"/>
      <c r="H969" s="142"/>
      <c r="I969" s="153"/>
      <c r="J969" s="92">
        <f t="shared" si="189"/>
        <v>0</v>
      </c>
      <c r="K969" s="97">
        <f t="shared" si="184"/>
        <v>0</v>
      </c>
      <c r="L969" s="94">
        <f t="shared" si="190"/>
        <v>0</v>
      </c>
    </row>
    <row r="970" spans="2:12" ht="12.75">
      <c r="B970" s="31" t="s">
        <v>46</v>
      </c>
      <c r="C970" s="287">
        <f t="shared" si="183"/>
        <v>0</v>
      </c>
      <c r="D970" s="142"/>
      <c r="E970" s="142"/>
      <c r="F970" s="144"/>
      <c r="G970" s="142"/>
      <c r="H970" s="142"/>
      <c r="I970" s="153"/>
      <c r="J970" s="92">
        <f t="shared" si="189"/>
        <v>0</v>
      </c>
      <c r="K970" s="93">
        <f t="shared" si="184"/>
        <v>0</v>
      </c>
      <c r="L970" s="94">
        <f t="shared" si="190"/>
        <v>0</v>
      </c>
    </row>
    <row r="971" spans="2:12" ht="12.75">
      <c r="B971" s="31" t="s">
        <v>47</v>
      </c>
      <c r="C971" s="288">
        <f t="shared" si="183"/>
        <v>0</v>
      </c>
      <c r="D971" s="142"/>
      <c r="E971" s="142"/>
      <c r="F971" s="144"/>
      <c r="G971" s="142"/>
      <c r="H971" s="142"/>
      <c r="I971" s="153"/>
      <c r="J971" s="92">
        <f t="shared" si="189"/>
        <v>0</v>
      </c>
      <c r="K971" s="97">
        <f t="shared" si="184"/>
        <v>0</v>
      </c>
      <c r="L971" s="94">
        <f t="shared" si="190"/>
        <v>0</v>
      </c>
    </row>
    <row r="972" spans="2:12" ht="12.75">
      <c r="B972" s="31" t="s">
        <v>48</v>
      </c>
      <c r="C972" s="287">
        <f t="shared" si="183"/>
        <v>0</v>
      </c>
      <c r="D972" s="142"/>
      <c r="E972" s="142"/>
      <c r="F972" s="144"/>
      <c r="G972" s="142"/>
      <c r="H972" s="142"/>
      <c r="I972" s="153"/>
      <c r="J972" s="92">
        <f t="shared" si="189"/>
        <v>0</v>
      </c>
      <c r="K972" s="97">
        <f t="shared" si="184"/>
        <v>0</v>
      </c>
      <c r="L972" s="94">
        <f t="shared" si="190"/>
        <v>0</v>
      </c>
    </row>
    <row r="973" spans="2:12" ht="12.75">
      <c r="B973" s="31" t="s">
        <v>49</v>
      </c>
      <c r="C973" s="287">
        <f t="shared" si="183"/>
        <v>0</v>
      </c>
      <c r="D973" s="142"/>
      <c r="E973" s="142"/>
      <c r="F973" s="144"/>
      <c r="G973" s="142"/>
      <c r="H973" s="142"/>
      <c r="I973" s="153"/>
      <c r="J973" s="92">
        <f t="shared" si="189"/>
        <v>0</v>
      </c>
      <c r="K973" s="93">
        <f t="shared" si="184"/>
        <v>0</v>
      </c>
      <c r="L973" s="94">
        <f t="shared" si="190"/>
        <v>0</v>
      </c>
    </row>
    <row r="974" spans="2:12" ht="12.75">
      <c r="B974" s="31" t="s">
        <v>50</v>
      </c>
      <c r="C974" s="288">
        <f t="shared" si="183"/>
        <v>0</v>
      </c>
      <c r="D974" s="142"/>
      <c r="E974" s="142"/>
      <c r="F974" s="144"/>
      <c r="G974" s="142"/>
      <c r="H974" s="142"/>
      <c r="I974" s="153"/>
      <c r="J974" s="92">
        <f t="shared" si="189"/>
        <v>0</v>
      </c>
      <c r="K974" s="97">
        <f t="shared" si="184"/>
        <v>0</v>
      </c>
      <c r="L974" s="94">
        <f t="shared" si="190"/>
        <v>0</v>
      </c>
    </row>
    <row r="975" spans="2:12" ht="12.75">
      <c r="B975" s="31" t="s">
        <v>51</v>
      </c>
      <c r="C975" s="287">
        <f t="shared" si="183"/>
        <v>0</v>
      </c>
      <c r="D975" s="142"/>
      <c r="E975" s="142"/>
      <c r="F975" s="144"/>
      <c r="G975" s="142"/>
      <c r="H975" s="142"/>
      <c r="I975" s="153"/>
      <c r="J975" s="92">
        <f>IF(G975&gt;0,(D975*(F975/G975)),0)</f>
        <v>0</v>
      </c>
      <c r="K975" s="97">
        <f t="shared" si="184"/>
        <v>0</v>
      </c>
      <c r="L975" s="94">
        <f>IF(K975&gt;0,((J975/K975)*I975),0)</f>
        <v>0</v>
      </c>
    </row>
    <row r="976" spans="2:12" ht="12.75">
      <c r="B976" s="31" t="s">
        <v>52</v>
      </c>
      <c r="C976" s="287">
        <f t="shared" si="183"/>
        <v>0</v>
      </c>
      <c r="D976" s="142"/>
      <c r="E976" s="142"/>
      <c r="F976" s="144"/>
      <c r="G976" s="142"/>
      <c r="H976" s="142"/>
      <c r="I976" s="153"/>
      <c r="J976" s="92">
        <f aca="true" t="shared" si="191" ref="J976:J988">IF(G976&gt;0,(D976*(F976/G976)),0)</f>
        <v>0</v>
      </c>
      <c r="K976" s="93">
        <f t="shared" si="184"/>
        <v>0</v>
      </c>
      <c r="L976" s="94">
        <f aca="true" t="shared" si="192" ref="L976:L988">IF(K976&gt;0,((J976/K976)*I976),0)</f>
        <v>0</v>
      </c>
    </row>
    <row r="977" spans="2:12" ht="12.75">
      <c r="B977" s="31" t="s">
        <v>53</v>
      </c>
      <c r="C977" s="288">
        <f t="shared" si="183"/>
        <v>0</v>
      </c>
      <c r="D977" s="142"/>
      <c r="E977" s="142"/>
      <c r="F977" s="144"/>
      <c r="G977" s="142"/>
      <c r="H977" s="142"/>
      <c r="I977" s="153"/>
      <c r="J977" s="92">
        <f t="shared" si="191"/>
        <v>0</v>
      </c>
      <c r="K977" s="97">
        <f t="shared" si="184"/>
        <v>0</v>
      </c>
      <c r="L977" s="94">
        <f t="shared" si="192"/>
        <v>0</v>
      </c>
    </row>
    <row r="978" spans="2:12" ht="12.75">
      <c r="B978" s="31" t="s">
        <v>54</v>
      </c>
      <c r="C978" s="287">
        <f t="shared" si="183"/>
        <v>0</v>
      </c>
      <c r="D978" s="142"/>
      <c r="E978" s="142"/>
      <c r="F978" s="144"/>
      <c r="G978" s="142"/>
      <c r="H978" s="142"/>
      <c r="I978" s="153"/>
      <c r="J978" s="92">
        <f t="shared" si="191"/>
        <v>0</v>
      </c>
      <c r="K978" s="97">
        <f t="shared" si="184"/>
        <v>0</v>
      </c>
      <c r="L978" s="94">
        <f t="shared" si="192"/>
        <v>0</v>
      </c>
    </row>
    <row r="979" spans="2:12" ht="12.75">
      <c r="B979" s="31" t="s">
        <v>55</v>
      </c>
      <c r="C979" s="287">
        <f t="shared" si="183"/>
        <v>0</v>
      </c>
      <c r="D979" s="142"/>
      <c r="E979" s="142"/>
      <c r="F979" s="144"/>
      <c r="G979" s="142"/>
      <c r="H979" s="142"/>
      <c r="I979" s="153"/>
      <c r="J979" s="92">
        <f t="shared" si="191"/>
        <v>0</v>
      </c>
      <c r="K979" s="93">
        <f t="shared" si="184"/>
        <v>0</v>
      </c>
      <c r="L979" s="94">
        <f t="shared" si="192"/>
        <v>0</v>
      </c>
    </row>
    <row r="980" spans="2:12" ht="12.75">
      <c r="B980" s="31" t="s">
        <v>56</v>
      </c>
      <c r="C980" s="288">
        <f t="shared" si="183"/>
        <v>0</v>
      </c>
      <c r="D980" s="142"/>
      <c r="E980" s="142"/>
      <c r="F980" s="144"/>
      <c r="G980" s="142"/>
      <c r="H980" s="142"/>
      <c r="I980" s="153"/>
      <c r="J980" s="92">
        <f t="shared" si="191"/>
        <v>0</v>
      </c>
      <c r="K980" s="97">
        <f t="shared" si="184"/>
        <v>0</v>
      </c>
      <c r="L980" s="94">
        <f t="shared" si="192"/>
        <v>0</v>
      </c>
    </row>
    <row r="981" spans="2:12" ht="12.75">
      <c r="B981" s="31" t="s">
        <v>57</v>
      </c>
      <c r="C981" s="287">
        <f t="shared" si="183"/>
        <v>0</v>
      </c>
      <c r="D981" s="142"/>
      <c r="E981" s="142"/>
      <c r="F981" s="144"/>
      <c r="G981" s="142"/>
      <c r="H981" s="142"/>
      <c r="I981" s="153"/>
      <c r="J981" s="92">
        <f t="shared" si="191"/>
        <v>0</v>
      </c>
      <c r="K981" s="97">
        <f t="shared" si="184"/>
        <v>0</v>
      </c>
      <c r="L981" s="94">
        <f t="shared" si="192"/>
        <v>0</v>
      </c>
    </row>
    <row r="982" spans="2:12" ht="12.75">
      <c r="B982" s="31" t="s">
        <v>58</v>
      </c>
      <c r="C982" s="287">
        <f t="shared" si="183"/>
        <v>0</v>
      </c>
      <c r="D982" s="142"/>
      <c r="E982" s="142"/>
      <c r="F982" s="144"/>
      <c r="G982" s="142"/>
      <c r="H982" s="142"/>
      <c r="I982" s="153"/>
      <c r="J982" s="92">
        <f t="shared" si="191"/>
        <v>0</v>
      </c>
      <c r="K982" s="93">
        <f t="shared" si="184"/>
        <v>0</v>
      </c>
      <c r="L982" s="94">
        <f t="shared" si="192"/>
        <v>0</v>
      </c>
    </row>
    <row r="983" spans="2:12" ht="12.75">
      <c r="B983" s="31" t="s">
        <v>59</v>
      </c>
      <c r="C983" s="288">
        <f t="shared" si="183"/>
        <v>0</v>
      </c>
      <c r="D983" s="142"/>
      <c r="E983" s="142"/>
      <c r="F983" s="144"/>
      <c r="G983" s="142"/>
      <c r="H983" s="142"/>
      <c r="I983" s="153"/>
      <c r="J983" s="92">
        <f t="shared" si="191"/>
        <v>0</v>
      </c>
      <c r="K983" s="97">
        <f t="shared" si="184"/>
        <v>0</v>
      </c>
      <c r="L983" s="94">
        <f t="shared" si="192"/>
        <v>0</v>
      </c>
    </row>
    <row r="984" spans="2:12" ht="12.75">
      <c r="B984" s="31" t="s">
        <v>60</v>
      </c>
      <c r="C984" s="287">
        <f t="shared" si="183"/>
        <v>0</v>
      </c>
      <c r="D984" s="142"/>
      <c r="E984" s="142"/>
      <c r="F984" s="144"/>
      <c r="G984" s="142"/>
      <c r="H984" s="142"/>
      <c r="I984" s="153"/>
      <c r="J984" s="92">
        <f t="shared" si="191"/>
        <v>0</v>
      </c>
      <c r="K984" s="97">
        <f t="shared" si="184"/>
        <v>0</v>
      </c>
      <c r="L984" s="94">
        <f t="shared" si="192"/>
        <v>0</v>
      </c>
    </row>
    <row r="985" spans="2:12" ht="12.75">
      <c r="B985" s="31" t="s">
        <v>61</v>
      </c>
      <c r="C985" s="287">
        <f t="shared" si="183"/>
        <v>0</v>
      </c>
      <c r="D985" s="142"/>
      <c r="E985" s="142"/>
      <c r="F985" s="144"/>
      <c r="G985" s="142"/>
      <c r="H985" s="142"/>
      <c r="I985" s="153"/>
      <c r="J985" s="92">
        <f t="shared" si="191"/>
        <v>0</v>
      </c>
      <c r="K985" s="93">
        <f t="shared" si="184"/>
        <v>0</v>
      </c>
      <c r="L985" s="94">
        <f t="shared" si="192"/>
        <v>0</v>
      </c>
    </row>
    <row r="986" spans="2:12" ht="12.75">
      <c r="B986" s="31" t="s">
        <v>62</v>
      </c>
      <c r="C986" s="288">
        <f t="shared" si="183"/>
        <v>0</v>
      </c>
      <c r="D986" s="142"/>
      <c r="E986" s="142"/>
      <c r="F986" s="144"/>
      <c r="G986" s="142"/>
      <c r="H986" s="142"/>
      <c r="I986" s="153"/>
      <c r="J986" s="92">
        <f t="shared" si="191"/>
        <v>0</v>
      </c>
      <c r="K986" s="97">
        <f t="shared" si="184"/>
        <v>0</v>
      </c>
      <c r="L986" s="94">
        <f t="shared" si="192"/>
        <v>0</v>
      </c>
    </row>
    <row r="987" spans="2:12" ht="12.75">
      <c r="B987" s="31" t="s">
        <v>63</v>
      </c>
      <c r="C987" s="287">
        <f t="shared" si="183"/>
        <v>0</v>
      </c>
      <c r="D987" s="142"/>
      <c r="E987" s="142"/>
      <c r="F987" s="144"/>
      <c r="G987" s="142"/>
      <c r="H987" s="142"/>
      <c r="I987" s="153"/>
      <c r="J987" s="92">
        <f>IF(G987&gt;0,(D987*(F987/G987)),0)</f>
        <v>0</v>
      </c>
      <c r="K987" s="97">
        <f t="shared" si="184"/>
        <v>0</v>
      </c>
      <c r="L987" s="94">
        <f>IF(K987&gt;0,((J987/K987)*I987),0)</f>
        <v>0</v>
      </c>
    </row>
    <row r="988" spans="2:12" ht="12.75">
      <c r="B988" s="31" t="s">
        <v>64</v>
      </c>
      <c r="C988" s="287">
        <f t="shared" si="183"/>
        <v>0</v>
      </c>
      <c r="D988" s="142"/>
      <c r="E988" s="142"/>
      <c r="F988" s="144"/>
      <c r="G988" s="142"/>
      <c r="H988" s="142"/>
      <c r="I988" s="153"/>
      <c r="J988" s="92">
        <f aca="true" t="shared" si="193" ref="J988:J999">IF(G988&gt;0,(D988*(F988/G988)),0)</f>
        <v>0</v>
      </c>
      <c r="K988" s="93">
        <f t="shared" si="184"/>
        <v>0</v>
      </c>
      <c r="L988" s="94">
        <f aca="true" t="shared" si="194" ref="L988:L999">IF(K988&gt;0,((J988/K988)*I988),0)</f>
        <v>0</v>
      </c>
    </row>
    <row r="989" spans="2:12" ht="12.75">
      <c r="B989" s="31" t="s">
        <v>65</v>
      </c>
      <c r="C989" s="288">
        <f t="shared" si="183"/>
        <v>0</v>
      </c>
      <c r="D989" s="142"/>
      <c r="E989" s="142"/>
      <c r="F989" s="144"/>
      <c r="G989" s="142"/>
      <c r="H989" s="142"/>
      <c r="I989" s="153"/>
      <c r="J989" s="92">
        <f t="shared" si="193"/>
        <v>0</v>
      </c>
      <c r="K989" s="97">
        <f t="shared" si="184"/>
        <v>0</v>
      </c>
      <c r="L989" s="94">
        <f t="shared" si="194"/>
        <v>0</v>
      </c>
    </row>
    <row r="990" spans="2:12" ht="12.75">
      <c r="B990" s="31" t="s">
        <v>66</v>
      </c>
      <c r="C990" s="287">
        <f t="shared" si="183"/>
        <v>0</v>
      </c>
      <c r="D990" s="142"/>
      <c r="E990" s="142"/>
      <c r="F990" s="144"/>
      <c r="G990" s="142"/>
      <c r="H990" s="142"/>
      <c r="I990" s="153"/>
      <c r="J990" s="92">
        <f t="shared" si="193"/>
        <v>0</v>
      </c>
      <c r="K990" s="97">
        <f t="shared" si="184"/>
        <v>0</v>
      </c>
      <c r="L990" s="94">
        <f t="shared" si="194"/>
        <v>0</v>
      </c>
    </row>
    <row r="991" spans="2:12" ht="12.75">
      <c r="B991" s="31" t="s">
        <v>67</v>
      </c>
      <c r="C991" s="287">
        <f t="shared" si="183"/>
        <v>0</v>
      </c>
      <c r="D991" s="142"/>
      <c r="E991" s="142"/>
      <c r="F991" s="144"/>
      <c r="G991" s="142"/>
      <c r="H991" s="142"/>
      <c r="I991" s="153"/>
      <c r="J991" s="92">
        <f t="shared" si="193"/>
        <v>0</v>
      </c>
      <c r="K991" s="93">
        <f t="shared" si="184"/>
        <v>0</v>
      </c>
      <c r="L991" s="94">
        <f t="shared" si="194"/>
        <v>0</v>
      </c>
    </row>
    <row r="992" spans="2:12" ht="12.75">
      <c r="B992" s="31" t="s">
        <v>68</v>
      </c>
      <c r="C992" s="288">
        <f aca="true" t="shared" si="195" ref="C992:C1024">C72</f>
        <v>0</v>
      </c>
      <c r="D992" s="142"/>
      <c r="E992" s="142"/>
      <c r="F992" s="144"/>
      <c r="G992" s="142"/>
      <c r="H992" s="142"/>
      <c r="I992" s="153"/>
      <c r="J992" s="92">
        <f t="shared" si="193"/>
        <v>0</v>
      </c>
      <c r="K992" s="97">
        <f aca="true" t="shared" si="196" ref="K992:K1024">K72</f>
        <v>0</v>
      </c>
      <c r="L992" s="94">
        <f t="shared" si="194"/>
        <v>0</v>
      </c>
    </row>
    <row r="993" spans="2:12" ht="12.75">
      <c r="B993" s="31" t="s">
        <v>69</v>
      </c>
      <c r="C993" s="287">
        <f t="shared" si="195"/>
        <v>0</v>
      </c>
      <c r="D993" s="142"/>
      <c r="E993" s="142"/>
      <c r="F993" s="144"/>
      <c r="G993" s="142"/>
      <c r="H993" s="142"/>
      <c r="I993" s="153"/>
      <c r="J993" s="92">
        <f t="shared" si="193"/>
        <v>0</v>
      </c>
      <c r="K993" s="97">
        <f t="shared" si="196"/>
        <v>0</v>
      </c>
      <c r="L993" s="94">
        <f t="shared" si="194"/>
        <v>0</v>
      </c>
    </row>
    <row r="994" spans="2:12" ht="12.75">
      <c r="B994" s="31" t="s">
        <v>70</v>
      </c>
      <c r="C994" s="287">
        <f t="shared" si="195"/>
        <v>0</v>
      </c>
      <c r="D994" s="142"/>
      <c r="E994" s="142"/>
      <c r="F994" s="144"/>
      <c r="G994" s="142"/>
      <c r="H994" s="142"/>
      <c r="I994" s="153"/>
      <c r="J994" s="92">
        <f t="shared" si="193"/>
        <v>0</v>
      </c>
      <c r="K994" s="93">
        <f t="shared" si="196"/>
        <v>0</v>
      </c>
      <c r="L994" s="94">
        <f t="shared" si="194"/>
        <v>0</v>
      </c>
    </row>
    <row r="995" spans="2:12" ht="12.75">
      <c r="B995" s="31" t="s">
        <v>71</v>
      </c>
      <c r="C995" s="288">
        <f t="shared" si="195"/>
        <v>0</v>
      </c>
      <c r="D995" s="142"/>
      <c r="E995" s="142"/>
      <c r="F995" s="144"/>
      <c r="G995" s="142"/>
      <c r="H995" s="142"/>
      <c r="I995" s="153"/>
      <c r="J995" s="92">
        <f t="shared" si="193"/>
        <v>0</v>
      </c>
      <c r="K995" s="97">
        <f t="shared" si="196"/>
        <v>0</v>
      </c>
      <c r="L995" s="94">
        <f t="shared" si="194"/>
        <v>0</v>
      </c>
    </row>
    <row r="996" spans="2:12" ht="12.75">
      <c r="B996" s="31" t="s">
        <v>72</v>
      </c>
      <c r="C996" s="287">
        <f t="shared" si="195"/>
        <v>0</v>
      </c>
      <c r="D996" s="142"/>
      <c r="E996" s="142"/>
      <c r="F996" s="144"/>
      <c r="G996" s="142"/>
      <c r="H996" s="142"/>
      <c r="I996" s="153"/>
      <c r="J996" s="92">
        <f t="shared" si="193"/>
        <v>0</v>
      </c>
      <c r="K996" s="97">
        <f t="shared" si="196"/>
        <v>0</v>
      </c>
      <c r="L996" s="94">
        <f t="shared" si="194"/>
        <v>0</v>
      </c>
    </row>
    <row r="997" spans="2:12" ht="12.75">
      <c r="B997" s="31" t="s">
        <v>73</v>
      </c>
      <c r="C997" s="287">
        <f t="shared" si="195"/>
        <v>0</v>
      </c>
      <c r="D997" s="142"/>
      <c r="E997" s="142"/>
      <c r="F997" s="144"/>
      <c r="G997" s="142"/>
      <c r="H997" s="142"/>
      <c r="I997" s="153"/>
      <c r="J997" s="92">
        <f t="shared" si="193"/>
        <v>0</v>
      </c>
      <c r="K997" s="93">
        <f t="shared" si="196"/>
        <v>0</v>
      </c>
      <c r="L997" s="94">
        <f t="shared" si="194"/>
        <v>0</v>
      </c>
    </row>
    <row r="998" spans="2:12" ht="12.75">
      <c r="B998" s="31" t="s">
        <v>74</v>
      </c>
      <c r="C998" s="288">
        <f t="shared" si="195"/>
        <v>0</v>
      </c>
      <c r="D998" s="142"/>
      <c r="E998" s="142"/>
      <c r="F998" s="144"/>
      <c r="G998" s="142"/>
      <c r="H998" s="142"/>
      <c r="I998" s="153"/>
      <c r="J998" s="92">
        <f t="shared" si="193"/>
        <v>0</v>
      </c>
      <c r="K998" s="97">
        <f t="shared" si="196"/>
        <v>0</v>
      </c>
      <c r="L998" s="94">
        <f t="shared" si="194"/>
        <v>0</v>
      </c>
    </row>
    <row r="999" spans="2:12" ht="12.75">
      <c r="B999" s="31" t="s">
        <v>75</v>
      </c>
      <c r="C999" s="287">
        <f t="shared" si="195"/>
        <v>0</v>
      </c>
      <c r="D999" s="142"/>
      <c r="E999" s="142"/>
      <c r="F999" s="144"/>
      <c r="G999" s="142"/>
      <c r="H999" s="142"/>
      <c r="I999" s="153"/>
      <c r="J999" s="92">
        <f t="shared" si="193"/>
        <v>0</v>
      </c>
      <c r="K999" s="97">
        <f t="shared" si="196"/>
        <v>0</v>
      </c>
      <c r="L999" s="94">
        <f t="shared" si="194"/>
        <v>0</v>
      </c>
    </row>
    <row r="1000" spans="2:12" ht="12.75">
      <c r="B1000" s="31" t="s">
        <v>76</v>
      </c>
      <c r="C1000" s="287">
        <f t="shared" si="195"/>
        <v>0</v>
      </c>
      <c r="D1000" s="142"/>
      <c r="E1000" s="142"/>
      <c r="F1000" s="144"/>
      <c r="G1000" s="142"/>
      <c r="H1000" s="142"/>
      <c r="I1000" s="153"/>
      <c r="J1000" s="92">
        <f>IF(G1000&gt;0,(D1000*(F1000/G1000)),0)</f>
        <v>0</v>
      </c>
      <c r="K1000" s="93">
        <f t="shared" si="196"/>
        <v>0</v>
      </c>
      <c r="L1000" s="94">
        <f>IF(K1000&gt;0,((J1000/K1000)*I1000),0)</f>
        <v>0</v>
      </c>
    </row>
    <row r="1001" spans="2:12" ht="12.75">
      <c r="B1001" s="31" t="s">
        <v>77</v>
      </c>
      <c r="C1001" s="288">
        <f t="shared" si="195"/>
        <v>0</v>
      </c>
      <c r="D1001" s="142"/>
      <c r="E1001" s="142"/>
      <c r="F1001" s="144"/>
      <c r="G1001" s="142"/>
      <c r="H1001" s="142"/>
      <c r="I1001" s="153"/>
      <c r="J1001" s="92">
        <f aca="true" t="shared" si="197" ref="J1001:J1013">IF(G1001&gt;0,(D1001*(F1001/G1001)),0)</f>
        <v>0</v>
      </c>
      <c r="K1001" s="97">
        <f t="shared" si="196"/>
        <v>0</v>
      </c>
      <c r="L1001" s="94">
        <f aca="true" t="shared" si="198" ref="L1001:L1013">IF(K1001&gt;0,((J1001/K1001)*I1001),0)</f>
        <v>0</v>
      </c>
    </row>
    <row r="1002" spans="2:12" ht="12.75">
      <c r="B1002" s="31" t="s">
        <v>78</v>
      </c>
      <c r="C1002" s="287">
        <f t="shared" si="195"/>
        <v>0</v>
      </c>
      <c r="D1002" s="142"/>
      <c r="E1002" s="142"/>
      <c r="F1002" s="144"/>
      <c r="G1002" s="142"/>
      <c r="H1002" s="142"/>
      <c r="I1002" s="153"/>
      <c r="J1002" s="92">
        <f t="shared" si="197"/>
        <v>0</v>
      </c>
      <c r="K1002" s="97">
        <f t="shared" si="196"/>
        <v>0</v>
      </c>
      <c r="L1002" s="94">
        <f t="shared" si="198"/>
        <v>0</v>
      </c>
    </row>
    <row r="1003" spans="2:12" ht="12.75">
      <c r="B1003" s="31" t="s">
        <v>79</v>
      </c>
      <c r="C1003" s="287">
        <f t="shared" si="195"/>
        <v>0</v>
      </c>
      <c r="D1003" s="142"/>
      <c r="E1003" s="142"/>
      <c r="F1003" s="144"/>
      <c r="G1003" s="142"/>
      <c r="H1003" s="142"/>
      <c r="I1003" s="153"/>
      <c r="J1003" s="92">
        <f t="shared" si="197"/>
        <v>0</v>
      </c>
      <c r="K1003" s="93">
        <f t="shared" si="196"/>
        <v>0</v>
      </c>
      <c r="L1003" s="94">
        <f t="shared" si="198"/>
        <v>0</v>
      </c>
    </row>
    <row r="1004" spans="2:12" ht="12.75">
      <c r="B1004" s="31" t="s">
        <v>80</v>
      </c>
      <c r="C1004" s="288">
        <f t="shared" si="195"/>
        <v>0</v>
      </c>
      <c r="D1004" s="142"/>
      <c r="E1004" s="142"/>
      <c r="F1004" s="144"/>
      <c r="G1004" s="142"/>
      <c r="H1004" s="142"/>
      <c r="I1004" s="153"/>
      <c r="J1004" s="92">
        <f t="shared" si="197"/>
        <v>0</v>
      </c>
      <c r="K1004" s="97">
        <f t="shared" si="196"/>
        <v>0</v>
      </c>
      <c r="L1004" s="94">
        <f t="shared" si="198"/>
        <v>0</v>
      </c>
    </row>
    <row r="1005" spans="2:12" ht="12.75">
      <c r="B1005" s="31" t="s">
        <v>81</v>
      </c>
      <c r="C1005" s="287">
        <f t="shared" si="195"/>
        <v>0</v>
      </c>
      <c r="D1005" s="142"/>
      <c r="E1005" s="142"/>
      <c r="F1005" s="144"/>
      <c r="G1005" s="142"/>
      <c r="H1005" s="142"/>
      <c r="I1005" s="153"/>
      <c r="J1005" s="92">
        <f t="shared" si="197"/>
        <v>0</v>
      </c>
      <c r="K1005" s="97">
        <f t="shared" si="196"/>
        <v>0</v>
      </c>
      <c r="L1005" s="94">
        <f t="shared" si="198"/>
        <v>0</v>
      </c>
    </row>
    <row r="1006" spans="2:12" ht="12.75">
      <c r="B1006" s="31" t="s">
        <v>82</v>
      </c>
      <c r="C1006" s="287">
        <f t="shared" si="195"/>
        <v>0</v>
      </c>
      <c r="D1006" s="142"/>
      <c r="E1006" s="142"/>
      <c r="F1006" s="144"/>
      <c r="G1006" s="142"/>
      <c r="H1006" s="142"/>
      <c r="I1006" s="153"/>
      <c r="J1006" s="92">
        <f t="shared" si="197"/>
        <v>0</v>
      </c>
      <c r="K1006" s="93">
        <f t="shared" si="196"/>
        <v>0</v>
      </c>
      <c r="L1006" s="94">
        <f t="shared" si="198"/>
        <v>0</v>
      </c>
    </row>
    <row r="1007" spans="2:12" ht="12.75">
      <c r="B1007" s="31" t="s">
        <v>83</v>
      </c>
      <c r="C1007" s="288">
        <f t="shared" si="195"/>
        <v>0</v>
      </c>
      <c r="D1007" s="142"/>
      <c r="E1007" s="142"/>
      <c r="F1007" s="144"/>
      <c r="G1007" s="142"/>
      <c r="H1007" s="142"/>
      <c r="I1007" s="153"/>
      <c r="J1007" s="92">
        <f t="shared" si="197"/>
        <v>0</v>
      </c>
      <c r="K1007" s="97">
        <f t="shared" si="196"/>
        <v>0</v>
      </c>
      <c r="L1007" s="94">
        <f t="shared" si="198"/>
        <v>0</v>
      </c>
    </row>
    <row r="1008" spans="2:12" ht="12.75">
      <c r="B1008" s="31" t="s">
        <v>84</v>
      </c>
      <c r="C1008" s="287">
        <f t="shared" si="195"/>
        <v>0</v>
      </c>
      <c r="D1008" s="142"/>
      <c r="E1008" s="142"/>
      <c r="F1008" s="144"/>
      <c r="G1008" s="142"/>
      <c r="H1008" s="142"/>
      <c r="I1008" s="153"/>
      <c r="J1008" s="92">
        <f t="shared" si="197"/>
        <v>0</v>
      </c>
      <c r="K1008" s="97">
        <f t="shared" si="196"/>
        <v>0</v>
      </c>
      <c r="L1008" s="94">
        <f t="shared" si="198"/>
        <v>0</v>
      </c>
    </row>
    <row r="1009" spans="2:12" ht="12.75">
      <c r="B1009" s="31" t="s">
        <v>85</v>
      </c>
      <c r="C1009" s="287">
        <f t="shared" si="195"/>
        <v>0</v>
      </c>
      <c r="D1009" s="142"/>
      <c r="E1009" s="142"/>
      <c r="F1009" s="144"/>
      <c r="G1009" s="142"/>
      <c r="H1009" s="142"/>
      <c r="I1009" s="153"/>
      <c r="J1009" s="92">
        <f t="shared" si="197"/>
        <v>0</v>
      </c>
      <c r="K1009" s="93">
        <f t="shared" si="196"/>
        <v>0</v>
      </c>
      <c r="L1009" s="94">
        <f t="shared" si="198"/>
        <v>0</v>
      </c>
    </row>
    <row r="1010" spans="2:12" ht="12.75">
      <c r="B1010" s="31" t="s">
        <v>86</v>
      </c>
      <c r="C1010" s="288">
        <f t="shared" si="195"/>
        <v>0</v>
      </c>
      <c r="D1010" s="142"/>
      <c r="E1010" s="142"/>
      <c r="F1010" s="144"/>
      <c r="G1010" s="142"/>
      <c r="H1010" s="142"/>
      <c r="I1010" s="153"/>
      <c r="J1010" s="92">
        <f t="shared" si="197"/>
        <v>0</v>
      </c>
      <c r="K1010" s="97">
        <f t="shared" si="196"/>
        <v>0</v>
      </c>
      <c r="L1010" s="94">
        <f t="shared" si="198"/>
        <v>0</v>
      </c>
    </row>
    <row r="1011" spans="2:12" ht="12.75">
      <c r="B1011" s="31" t="s">
        <v>87</v>
      </c>
      <c r="C1011" s="287">
        <f t="shared" si="195"/>
        <v>0</v>
      </c>
      <c r="D1011" s="142"/>
      <c r="E1011" s="142"/>
      <c r="F1011" s="144"/>
      <c r="G1011" s="142"/>
      <c r="H1011" s="142"/>
      <c r="I1011" s="153"/>
      <c r="J1011" s="92">
        <f t="shared" si="197"/>
        <v>0</v>
      </c>
      <c r="K1011" s="97">
        <f t="shared" si="196"/>
        <v>0</v>
      </c>
      <c r="L1011" s="94">
        <f t="shared" si="198"/>
        <v>0</v>
      </c>
    </row>
    <row r="1012" spans="2:12" ht="12.75">
      <c r="B1012" s="31" t="s">
        <v>88</v>
      </c>
      <c r="C1012" s="287">
        <f t="shared" si="195"/>
        <v>0</v>
      </c>
      <c r="D1012" s="142"/>
      <c r="E1012" s="142"/>
      <c r="F1012" s="144"/>
      <c r="G1012" s="142"/>
      <c r="H1012" s="142"/>
      <c r="I1012" s="153"/>
      <c r="J1012" s="92">
        <f>IF(G1012&gt;0,(D1012*(F1012/G1012)),0)</f>
        <v>0</v>
      </c>
      <c r="K1012" s="93">
        <f t="shared" si="196"/>
        <v>0</v>
      </c>
      <c r="L1012" s="94">
        <f>IF(K1012&gt;0,((J1012/K1012)*I1012),0)</f>
        <v>0</v>
      </c>
    </row>
    <row r="1013" spans="2:12" ht="12.75">
      <c r="B1013" s="31" t="s">
        <v>89</v>
      </c>
      <c r="C1013" s="288">
        <f t="shared" si="195"/>
        <v>0</v>
      </c>
      <c r="D1013" s="142"/>
      <c r="E1013" s="142"/>
      <c r="F1013" s="144"/>
      <c r="G1013" s="142"/>
      <c r="H1013" s="142"/>
      <c r="I1013" s="153"/>
      <c r="J1013" s="92">
        <f aca="true" t="shared" si="199" ref="J1013:J1024">IF(G1013&gt;0,(D1013*(F1013/G1013)),0)</f>
        <v>0</v>
      </c>
      <c r="K1013" s="97">
        <f t="shared" si="196"/>
        <v>0</v>
      </c>
      <c r="L1013" s="94">
        <f aca="true" t="shared" si="200" ref="L1013:L1024">IF(K1013&gt;0,((J1013/K1013)*I1013),0)</f>
        <v>0</v>
      </c>
    </row>
    <row r="1014" spans="2:12" ht="12.75">
      <c r="B1014" s="31" t="s">
        <v>90</v>
      </c>
      <c r="C1014" s="287">
        <f t="shared" si="195"/>
        <v>0</v>
      </c>
      <c r="D1014" s="142"/>
      <c r="E1014" s="142"/>
      <c r="F1014" s="144"/>
      <c r="G1014" s="142"/>
      <c r="H1014" s="142"/>
      <c r="I1014" s="153"/>
      <c r="J1014" s="92">
        <f t="shared" si="199"/>
        <v>0</v>
      </c>
      <c r="K1014" s="97">
        <f t="shared" si="196"/>
        <v>0</v>
      </c>
      <c r="L1014" s="94">
        <f t="shared" si="200"/>
        <v>0</v>
      </c>
    </row>
    <row r="1015" spans="2:12" ht="12.75">
      <c r="B1015" s="31" t="s">
        <v>91</v>
      </c>
      <c r="C1015" s="287">
        <f t="shared" si="195"/>
        <v>0</v>
      </c>
      <c r="D1015" s="142"/>
      <c r="E1015" s="142"/>
      <c r="F1015" s="144"/>
      <c r="G1015" s="142"/>
      <c r="H1015" s="142"/>
      <c r="I1015" s="153"/>
      <c r="J1015" s="92">
        <f t="shared" si="199"/>
        <v>0</v>
      </c>
      <c r="K1015" s="93">
        <f t="shared" si="196"/>
        <v>0</v>
      </c>
      <c r="L1015" s="94">
        <f t="shared" si="200"/>
        <v>0</v>
      </c>
    </row>
    <row r="1016" spans="2:12" ht="12.75">
      <c r="B1016" s="31" t="s">
        <v>92</v>
      </c>
      <c r="C1016" s="288">
        <f t="shared" si="195"/>
        <v>0</v>
      </c>
      <c r="D1016" s="142"/>
      <c r="E1016" s="142"/>
      <c r="F1016" s="144"/>
      <c r="G1016" s="142"/>
      <c r="H1016" s="142"/>
      <c r="I1016" s="153"/>
      <c r="J1016" s="92">
        <f t="shared" si="199"/>
        <v>0</v>
      </c>
      <c r="K1016" s="97">
        <f t="shared" si="196"/>
        <v>0</v>
      </c>
      <c r="L1016" s="94">
        <f t="shared" si="200"/>
        <v>0</v>
      </c>
    </row>
    <row r="1017" spans="2:12" ht="12.75">
      <c r="B1017" s="31" t="s">
        <v>93</v>
      </c>
      <c r="C1017" s="287">
        <f t="shared" si="195"/>
        <v>0</v>
      </c>
      <c r="D1017" s="142"/>
      <c r="E1017" s="142"/>
      <c r="F1017" s="144"/>
      <c r="G1017" s="142"/>
      <c r="H1017" s="142"/>
      <c r="I1017" s="153"/>
      <c r="J1017" s="92">
        <f t="shared" si="199"/>
        <v>0</v>
      </c>
      <c r="K1017" s="97">
        <f t="shared" si="196"/>
        <v>0</v>
      </c>
      <c r="L1017" s="94">
        <f t="shared" si="200"/>
        <v>0</v>
      </c>
    </row>
    <row r="1018" spans="2:12" ht="12.75">
      <c r="B1018" s="31" t="s">
        <v>94</v>
      </c>
      <c r="C1018" s="287">
        <f t="shared" si="195"/>
        <v>0</v>
      </c>
      <c r="D1018" s="142"/>
      <c r="E1018" s="142"/>
      <c r="F1018" s="144"/>
      <c r="G1018" s="142"/>
      <c r="H1018" s="142"/>
      <c r="I1018" s="153"/>
      <c r="J1018" s="92">
        <f t="shared" si="199"/>
        <v>0</v>
      </c>
      <c r="K1018" s="93">
        <f t="shared" si="196"/>
        <v>0</v>
      </c>
      <c r="L1018" s="94">
        <f t="shared" si="200"/>
        <v>0</v>
      </c>
    </row>
    <row r="1019" spans="2:12" ht="12.75">
      <c r="B1019" s="31" t="s">
        <v>95</v>
      </c>
      <c r="C1019" s="288">
        <f t="shared" si="195"/>
        <v>0</v>
      </c>
      <c r="D1019" s="142"/>
      <c r="E1019" s="142"/>
      <c r="F1019" s="144"/>
      <c r="G1019" s="142"/>
      <c r="H1019" s="142"/>
      <c r="I1019" s="153"/>
      <c r="J1019" s="92">
        <f t="shared" si="199"/>
        <v>0</v>
      </c>
      <c r="K1019" s="97">
        <f t="shared" si="196"/>
        <v>0</v>
      </c>
      <c r="L1019" s="94">
        <f t="shared" si="200"/>
        <v>0</v>
      </c>
    </row>
    <row r="1020" spans="2:12" ht="12.75">
      <c r="B1020" s="31" t="s">
        <v>96</v>
      </c>
      <c r="C1020" s="287">
        <f t="shared" si="195"/>
        <v>0</v>
      </c>
      <c r="D1020" s="142"/>
      <c r="E1020" s="142"/>
      <c r="F1020" s="144"/>
      <c r="G1020" s="142"/>
      <c r="H1020" s="142"/>
      <c r="I1020" s="153"/>
      <c r="J1020" s="92">
        <f t="shared" si="199"/>
        <v>0</v>
      </c>
      <c r="K1020" s="97">
        <f t="shared" si="196"/>
        <v>0</v>
      </c>
      <c r="L1020" s="94">
        <f t="shared" si="200"/>
        <v>0</v>
      </c>
    </row>
    <row r="1021" spans="2:12" ht="12.75">
      <c r="B1021" s="31" t="s">
        <v>97</v>
      </c>
      <c r="C1021" s="287">
        <f t="shared" si="195"/>
        <v>0</v>
      </c>
      <c r="D1021" s="142"/>
      <c r="E1021" s="142"/>
      <c r="F1021" s="144"/>
      <c r="G1021" s="142"/>
      <c r="H1021" s="142"/>
      <c r="I1021" s="153"/>
      <c r="J1021" s="92">
        <f t="shared" si="199"/>
        <v>0</v>
      </c>
      <c r="K1021" s="93">
        <f t="shared" si="196"/>
        <v>0</v>
      </c>
      <c r="L1021" s="94">
        <f t="shared" si="200"/>
        <v>0</v>
      </c>
    </row>
    <row r="1022" spans="2:12" ht="12.75">
      <c r="B1022" s="31" t="s">
        <v>98</v>
      </c>
      <c r="C1022" s="288">
        <f t="shared" si="195"/>
        <v>0</v>
      </c>
      <c r="D1022" s="142"/>
      <c r="E1022" s="142"/>
      <c r="F1022" s="144"/>
      <c r="G1022" s="142"/>
      <c r="H1022" s="142"/>
      <c r="I1022" s="153"/>
      <c r="J1022" s="92">
        <f t="shared" si="199"/>
        <v>0</v>
      </c>
      <c r="K1022" s="97">
        <f t="shared" si="196"/>
        <v>0</v>
      </c>
      <c r="L1022" s="94">
        <f t="shared" si="200"/>
        <v>0</v>
      </c>
    </row>
    <row r="1023" spans="2:12" ht="12.75">
      <c r="B1023" s="31" t="s">
        <v>99</v>
      </c>
      <c r="C1023" s="287">
        <f t="shared" si="195"/>
        <v>0</v>
      </c>
      <c r="D1023" s="142"/>
      <c r="E1023" s="142"/>
      <c r="F1023" s="144"/>
      <c r="G1023" s="142"/>
      <c r="H1023" s="142"/>
      <c r="I1023" s="153"/>
      <c r="J1023" s="92">
        <f t="shared" si="199"/>
        <v>0</v>
      </c>
      <c r="K1023" s="97">
        <f t="shared" si="196"/>
        <v>0</v>
      </c>
      <c r="L1023" s="94">
        <f t="shared" si="200"/>
        <v>0</v>
      </c>
    </row>
    <row r="1024" spans="2:12" ht="12.75">
      <c r="B1024" s="31" t="s">
        <v>100</v>
      </c>
      <c r="C1024" s="287">
        <f t="shared" si="195"/>
        <v>0</v>
      </c>
      <c r="D1024" s="142"/>
      <c r="E1024" s="142"/>
      <c r="F1024" s="144"/>
      <c r="G1024" s="142"/>
      <c r="H1024" s="142"/>
      <c r="I1024" s="153"/>
      <c r="J1024" s="92">
        <f t="shared" si="199"/>
        <v>0</v>
      </c>
      <c r="K1024" s="93">
        <f t="shared" si="196"/>
        <v>0</v>
      </c>
      <c r="L1024" s="94">
        <f t="shared" si="200"/>
        <v>0</v>
      </c>
    </row>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sheetData>
  <sheetProtection/>
  <mergeCells count="11">
    <mergeCell ref="C210:L210"/>
    <mergeCell ref="C312:L312"/>
    <mergeCell ref="C924:L924"/>
    <mergeCell ref="C822:L822"/>
    <mergeCell ref="C720:L720"/>
    <mergeCell ref="C618:L618"/>
    <mergeCell ref="C516:L516"/>
    <mergeCell ref="C414:L414"/>
    <mergeCell ref="N3:O4"/>
    <mergeCell ref="C4:L4"/>
    <mergeCell ref="C106:L106"/>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1:N102"/>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2.28125" style="23" customWidth="1"/>
    <col min="2" max="2" width="7.8515625" style="23" customWidth="1"/>
    <col min="3" max="3" width="15.7109375" style="78" customWidth="1"/>
    <col min="4" max="4" width="11.7109375" style="23" customWidth="1"/>
    <col min="5" max="7" width="14.421875" style="23" customWidth="1"/>
    <col min="8" max="8" width="15.28125" style="23" customWidth="1"/>
    <col min="9" max="9" width="12.421875" style="23" customWidth="1"/>
    <col min="10" max="10" width="13.140625" style="23" customWidth="1"/>
    <col min="11" max="11" width="14.28125" style="23" bestFit="1" customWidth="1"/>
    <col min="12" max="16384" width="9.140625" style="23" customWidth="1"/>
  </cols>
  <sheetData>
    <row r="1" spans="2:14" ht="39.75" customHeight="1">
      <c r="B1" s="271" t="s">
        <v>542</v>
      </c>
      <c r="C1" s="272"/>
      <c r="D1" s="272"/>
      <c r="E1" s="272"/>
      <c r="F1" s="272"/>
      <c r="G1" s="272"/>
      <c r="H1" s="272"/>
      <c r="I1" s="272"/>
      <c r="J1" s="272"/>
      <c r="K1" s="272"/>
      <c r="L1" s="172"/>
      <c r="M1" s="172"/>
      <c r="N1" s="172"/>
    </row>
    <row r="2" spans="3:14" ht="48.75" customHeight="1" thickBot="1">
      <c r="C2" s="77" t="s">
        <v>278</v>
      </c>
      <c r="D2" s="77" t="s">
        <v>418</v>
      </c>
      <c r="E2" s="77" t="s">
        <v>419</v>
      </c>
      <c r="F2" s="77" t="s">
        <v>244</v>
      </c>
      <c r="G2" s="77" t="s">
        <v>245</v>
      </c>
      <c r="H2" s="77" t="s">
        <v>240</v>
      </c>
      <c r="I2" s="77" t="s">
        <v>281</v>
      </c>
      <c r="J2" s="290" t="s">
        <v>274</v>
      </c>
      <c r="K2" s="291"/>
      <c r="L2" s="291"/>
      <c r="M2" s="291"/>
      <c r="N2" s="291"/>
    </row>
    <row r="3" spans="2:12" ht="15">
      <c r="B3" s="23" t="s">
        <v>471</v>
      </c>
      <c r="C3" s="191">
        <f>'2 Income Statement'!B5</f>
        <v>0</v>
      </c>
      <c r="D3" s="145"/>
      <c r="E3" s="150"/>
      <c r="F3" s="261"/>
      <c r="G3" s="260"/>
      <c r="H3" s="79">
        <f>F3*G3</f>
        <v>0</v>
      </c>
      <c r="I3" s="79">
        <f>D3*(E3+H3)</f>
        <v>0</v>
      </c>
      <c r="K3" s="127"/>
      <c r="L3" s="80"/>
    </row>
    <row r="4" spans="2:11" ht="12.75">
      <c r="B4" s="23" t="s">
        <v>472</v>
      </c>
      <c r="C4" s="192">
        <f>'2 Income Statement'!B6</f>
        <v>0</v>
      </c>
      <c r="D4" s="145"/>
      <c r="E4" s="150"/>
      <c r="F4" s="261"/>
      <c r="G4" s="260"/>
      <c r="H4" s="79">
        <f aca="true" t="shared" si="0" ref="H4:H27">F4*G4</f>
        <v>0</v>
      </c>
      <c r="I4" s="79">
        <f aca="true" t="shared" si="1" ref="I4:I27">D4*(E4+H4)</f>
        <v>0</v>
      </c>
      <c r="K4" s="80"/>
    </row>
    <row r="5" spans="2:11" ht="12.75">
      <c r="B5" s="23" t="s">
        <v>473</v>
      </c>
      <c r="C5" s="191">
        <f>'2 Income Statement'!B7</f>
        <v>0</v>
      </c>
      <c r="D5" s="145"/>
      <c r="E5" s="150"/>
      <c r="F5" s="261"/>
      <c r="G5" s="260"/>
      <c r="H5" s="79">
        <f t="shared" si="0"/>
        <v>0</v>
      </c>
      <c r="I5" s="79">
        <f t="shared" si="1"/>
        <v>0</v>
      </c>
      <c r="K5" s="80"/>
    </row>
    <row r="6" spans="2:11" ht="12.75">
      <c r="B6" s="23" t="s">
        <v>474</v>
      </c>
      <c r="C6" s="192">
        <f>'2 Income Statement'!B8</f>
        <v>0</v>
      </c>
      <c r="D6" s="145"/>
      <c r="E6" s="150"/>
      <c r="F6" s="261"/>
      <c r="G6" s="260"/>
      <c r="H6" s="79">
        <f t="shared" si="0"/>
        <v>0</v>
      </c>
      <c r="I6" s="79">
        <f t="shared" si="1"/>
        <v>0</v>
      </c>
      <c r="K6" s="127"/>
    </row>
    <row r="7" spans="2:9" ht="12.75">
      <c r="B7" s="23" t="s">
        <v>475</v>
      </c>
      <c r="C7" s="191">
        <f>'2 Income Statement'!B9</f>
        <v>0</v>
      </c>
      <c r="D7" s="145"/>
      <c r="E7" s="150"/>
      <c r="F7" s="261"/>
      <c r="G7" s="260"/>
      <c r="H7" s="79">
        <f t="shared" si="0"/>
        <v>0</v>
      </c>
      <c r="I7" s="79">
        <f t="shared" si="1"/>
        <v>0</v>
      </c>
    </row>
    <row r="8" spans="2:9" ht="12.75">
      <c r="B8" s="23" t="s">
        <v>476</v>
      </c>
      <c r="C8" s="192">
        <f>'2 Income Statement'!B10</f>
        <v>0</v>
      </c>
      <c r="D8" s="145"/>
      <c r="E8" s="150"/>
      <c r="F8" s="261"/>
      <c r="G8" s="260"/>
      <c r="H8" s="79">
        <f t="shared" si="0"/>
        <v>0</v>
      </c>
      <c r="I8" s="79">
        <f t="shared" si="1"/>
        <v>0</v>
      </c>
    </row>
    <row r="9" spans="2:9" ht="12.75">
      <c r="B9" s="23" t="s">
        <v>477</v>
      </c>
      <c r="C9" s="191">
        <f>'2 Income Statement'!B11</f>
        <v>0</v>
      </c>
      <c r="D9" s="145"/>
      <c r="E9" s="150"/>
      <c r="F9" s="261"/>
      <c r="G9" s="260"/>
      <c r="H9" s="79">
        <f t="shared" si="0"/>
        <v>0</v>
      </c>
      <c r="I9" s="79">
        <f t="shared" si="1"/>
        <v>0</v>
      </c>
    </row>
    <row r="10" spans="2:9" ht="12.75">
      <c r="B10" s="23" t="s">
        <v>478</v>
      </c>
      <c r="C10" s="191">
        <f>'2 Income Statement'!B12</f>
        <v>0</v>
      </c>
      <c r="D10" s="145"/>
      <c r="E10" s="150"/>
      <c r="F10" s="261"/>
      <c r="G10" s="260"/>
      <c r="H10" s="79">
        <f t="shared" si="0"/>
        <v>0</v>
      </c>
      <c r="I10" s="79">
        <f t="shared" si="1"/>
        <v>0</v>
      </c>
    </row>
    <row r="11" spans="2:9" ht="12.75">
      <c r="B11" s="23" t="s">
        <v>479</v>
      </c>
      <c r="C11" s="191">
        <f>'2 Income Statement'!B13</f>
        <v>0</v>
      </c>
      <c r="D11" s="145"/>
      <c r="E11" s="150"/>
      <c r="F11" s="261"/>
      <c r="G11" s="260"/>
      <c r="H11" s="79">
        <f t="shared" si="0"/>
        <v>0</v>
      </c>
      <c r="I11" s="79">
        <f t="shared" si="1"/>
        <v>0</v>
      </c>
    </row>
    <row r="12" spans="2:9" ht="12.75">
      <c r="B12" s="23" t="s">
        <v>480</v>
      </c>
      <c r="C12" s="191">
        <f>'2 Income Statement'!B14</f>
        <v>0</v>
      </c>
      <c r="D12" s="145"/>
      <c r="E12" s="150"/>
      <c r="F12" s="261"/>
      <c r="G12" s="260"/>
      <c r="H12" s="79">
        <f t="shared" si="0"/>
        <v>0</v>
      </c>
      <c r="I12" s="79">
        <f t="shared" si="1"/>
        <v>0</v>
      </c>
    </row>
    <row r="13" spans="2:9" ht="12.75">
      <c r="B13" s="23" t="s">
        <v>481</v>
      </c>
      <c r="C13" s="191">
        <f>'2 Income Statement'!B15</f>
        <v>0</v>
      </c>
      <c r="D13" s="145"/>
      <c r="E13" s="150"/>
      <c r="F13" s="261"/>
      <c r="G13" s="260"/>
      <c r="H13" s="79">
        <f t="shared" si="0"/>
        <v>0</v>
      </c>
      <c r="I13" s="79">
        <f t="shared" si="1"/>
        <v>0</v>
      </c>
    </row>
    <row r="14" spans="2:9" ht="12.75">
      <c r="B14" s="23" t="s">
        <v>482</v>
      </c>
      <c r="C14" s="191">
        <f>'2 Income Statement'!B16</f>
        <v>0</v>
      </c>
      <c r="D14" s="145"/>
      <c r="E14" s="150"/>
      <c r="F14" s="261"/>
      <c r="G14" s="260"/>
      <c r="H14" s="79">
        <f t="shared" si="0"/>
        <v>0</v>
      </c>
      <c r="I14" s="79">
        <f t="shared" si="1"/>
        <v>0</v>
      </c>
    </row>
    <row r="15" spans="2:9" ht="12.75">
      <c r="B15" s="23" t="s">
        <v>483</v>
      </c>
      <c r="C15" s="191">
        <f>'2 Income Statement'!B17</f>
        <v>0</v>
      </c>
      <c r="D15" s="145"/>
      <c r="E15" s="150"/>
      <c r="F15" s="261"/>
      <c r="G15" s="260"/>
      <c r="H15" s="79">
        <f t="shared" si="0"/>
        <v>0</v>
      </c>
      <c r="I15" s="79">
        <f t="shared" si="1"/>
        <v>0</v>
      </c>
    </row>
    <row r="16" spans="2:9" ht="12.75">
      <c r="B16" s="23" t="s">
        <v>484</v>
      </c>
      <c r="C16" s="191">
        <f>'2 Income Statement'!B18</f>
        <v>0</v>
      </c>
      <c r="D16" s="145"/>
      <c r="E16" s="150"/>
      <c r="F16" s="261"/>
      <c r="G16" s="260"/>
      <c r="H16" s="79">
        <f t="shared" si="0"/>
        <v>0</v>
      </c>
      <c r="I16" s="79">
        <f t="shared" si="1"/>
        <v>0</v>
      </c>
    </row>
    <row r="17" spans="2:9" ht="12.75">
      <c r="B17" s="23" t="s">
        <v>485</v>
      </c>
      <c r="C17" s="191">
        <f>'2 Income Statement'!B19</f>
        <v>0</v>
      </c>
      <c r="D17" s="145"/>
      <c r="E17" s="150"/>
      <c r="F17" s="261"/>
      <c r="G17" s="260"/>
      <c r="H17" s="79">
        <f t="shared" si="0"/>
        <v>0</v>
      </c>
      <c r="I17" s="79">
        <f t="shared" si="1"/>
        <v>0</v>
      </c>
    </row>
    <row r="18" spans="2:9" ht="12.75">
      <c r="B18" s="23" t="s">
        <v>486</v>
      </c>
      <c r="C18" s="191">
        <f>'2 Income Statement'!B20</f>
        <v>0</v>
      </c>
      <c r="D18" s="145"/>
      <c r="E18" s="150"/>
      <c r="F18" s="261"/>
      <c r="G18" s="260"/>
      <c r="H18" s="79">
        <f t="shared" si="0"/>
        <v>0</v>
      </c>
      <c r="I18" s="79">
        <f t="shared" si="1"/>
        <v>0</v>
      </c>
    </row>
    <row r="19" spans="2:9" ht="12.75">
      <c r="B19" s="23" t="s">
        <v>487</v>
      </c>
      <c r="C19" s="191">
        <f>'2 Income Statement'!B21</f>
        <v>0</v>
      </c>
      <c r="D19" s="145"/>
      <c r="E19" s="150"/>
      <c r="F19" s="261"/>
      <c r="G19" s="260"/>
      <c r="H19" s="79">
        <f t="shared" si="0"/>
        <v>0</v>
      </c>
      <c r="I19" s="79">
        <f t="shared" si="1"/>
        <v>0</v>
      </c>
    </row>
    <row r="20" spans="2:9" ht="12.75">
      <c r="B20" s="23" t="s">
        <v>488</v>
      </c>
      <c r="C20" s="191">
        <f>'2 Income Statement'!B22</f>
        <v>0</v>
      </c>
      <c r="D20" s="145"/>
      <c r="E20" s="150"/>
      <c r="F20" s="261"/>
      <c r="G20" s="260"/>
      <c r="H20" s="79">
        <f t="shared" si="0"/>
        <v>0</v>
      </c>
      <c r="I20" s="79">
        <f t="shared" si="1"/>
        <v>0</v>
      </c>
    </row>
    <row r="21" spans="2:9" ht="12.75">
      <c r="B21" s="23" t="s">
        <v>489</v>
      </c>
      <c r="C21" s="191">
        <f>'2 Income Statement'!B23</f>
        <v>0</v>
      </c>
      <c r="D21" s="145"/>
      <c r="E21" s="150"/>
      <c r="F21" s="261"/>
      <c r="G21" s="260"/>
      <c r="H21" s="79">
        <f t="shared" si="0"/>
        <v>0</v>
      </c>
      <c r="I21" s="79">
        <f t="shared" si="1"/>
        <v>0</v>
      </c>
    </row>
    <row r="22" spans="2:9" ht="12.75">
      <c r="B22" s="23" t="s">
        <v>490</v>
      </c>
      <c r="C22" s="191">
        <f>'2 Income Statement'!B24</f>
        <v>0</v>
      </c>
      <c r="D22" s="145"/>
      <c r="E22" s="150"/>
      <c r="F22" s="261"/>
      <c r="G22" s="260"/>
      <c r="H22" s="79">
        <f t="shared" si="0"/>
        <v>0</v>
      </c>
      <c r="I22" s="79">
        <f t="shared" si="1"/>
        <v>0</v>
      </c>
    </row>
    <row r="23" spans="2:9" ht="12.75">
      <c r="B23" s="23" t="s">
        <v>491</v>
      </c>
      <c r="C23" s="191">
        <f>'2 Income Statement'!B25</f>
        <v>0</v>
      </c>
      <c r="D23" s="145"/>
      <c r="E23" s="150"/>
      <c r="F23" s="261"/>
      <c r="G23" s="260"/>
      <c r="H23" s="79">
        <f t="shared" si="0"/>
        <v>0</v>
      </c>
      <c r="I23" s="79">
        <f t="shared" si="1"/>
        <v>0</v>
      </c>
    </row>
    <row r="24" spans="2:9" ht="12.75">
      <c r="B24" s="23" t="s">
        <v>492</v>
      </c>
      <c r="C24" s="191">
        <f>'2 Income Statement'!B26</f>
        <v>0</v>
      </c>
      <c r="D24" s="145"/>
      <c r="E24" s="150"/>
      <c r="F24" s="261"/>
      <c r="G24" s="260"/>
      <c r="H24" s="79">
        <f t="shared" si="0"/>
        <v>0</v>
      </c>
      <c r="I24" s="79">
        <f t="shared" si="1"/>
        <v>0</v>
      </c>
    </row>
    <row r="25" spans="2:9" ht="12.75">
      <c r="B25" s="23" t="s">
        <v>493</v>
      </c>
      <c r="C25" s="191">
        <f>'2 Income Statement'!B27</f>
        <v>0</v>
      </c>
      <c r="D25" s="145"/>
      <c r="E25" s="150"/>
      <c r="F25" s="261"/>
      <c r="G25" s="260"/>
      <c r="H25" s="79">
        <f t="shared" si="0"/>
        <v>0</v>
      </c>
      <c r="I25" s="79">
        <f t="shared" si="1"/>
        <v>0</v>
      </c>
    </row>
    <row r="26" spans="2:9" ht="12.75">
      <c r="B26" s="23" t="s">
        <v>494</v>
      </c>
      <c r="C26" s="191">
        <f>'2 Income Statement'!B28</f>
        <v>0</v>
      </c>
      <c r="D26" s="145"/>
      <c r="E26" s="150"/>
      <c r="F26" s="261"/>
      <c r="G26" s="260"/>
      <c r="H26" s="79">
        <f t="shared" si="0"/>
        <v>0</v>
      </c>
      <c r="I26" s="79">
        <f t="shared" si="1"/>
        <v>0</v>
      </c>
    </row>
    <row r="27" spans="2:9" ht="12.75">
      <c r="B27" s="23" t="s">
        <v>495</v>
      </c>
      <c r="C27" s="191">
        <f>'2 Income Statement'!B29</f>
        <v>0</v>
      </c>
      <c r="D27" s="145"/>
      <c r="E27" s="150"/>
      <c r="F27" s="261"/>
      <c r="G27" s="260"/>
      <c r="H27" s="79">
        <f t="shared" si="0"/>
        <v>0</v>
      </c>
      <c r="I27" s="79">
        <f t="shared" si="1"/>
        <v>0</v>
      </c>
    </row>
    <row r="28" spans="2:9" ht="12.75">
      <c r="B28" s="23" t="s">
        <v>26</v>
      </c>
      <c r="C28" s="191">
        <f>'2 Income Statement'!B30</f>
        <v>0</v>
      </c>
      <c r="D28" s="145"/>
      <c r="E28" s="150"/>
      <c r="F28" s="261"/>
      <c r="G28" s="260"/>
      <c r="H28" s="79">
        <f aca="true" t="shared" si="2" ref="H28:H91">F28*G28</f>
        <v>0</v>
      </c>
      <c r="I28" s="79">
        <f aca="true" t="shared" si="3" ref="I28:I91">D28*(E28+H28)</f>
        <v>0</v>
      </c>
    </row>
    <row r="29" spans="2:9" s="78" customFormat="1" ht="12.75">
      <c r="B29" s="23" t="s">
        <v>27</v>
      </c>
      <c r="C29" s="191">
        <f>'2 Income Statement'!B31</f>
        <v>0</v>
      </c>
      <c r="D29" s="145"/>
      <c r="E29" s="150"/>
      <c r="F29" s="261"/>
      <c r="G29" s="260"/>
      <c r="H29" s="79">
        <f t="shared" si="2"/>
        <v>0</v>
      </c>
      <c r="I29" s="79">
        <f t="shared" si="3"/>
        <v>0</v>
      </c>
    </row>
    <row r="30" spans="2:9" ht="12.75">
      <c r="B30" s="23" t="s">
        <v>28</v>
      </c>
      <c r="C30" s="191">
        <f>'2 Income Statement'!B32</f>
        <v>0</v>
      </c>
      <c r="D30" s="145"/>
      <c r="E30" s="150"/>
      <c r="F30" s="261"/>
      <c r="G30" s="260"/>
      <c r="H30" s="79">
        <f t="shared" si="2"/>
        <v>0</v>
      </c>
      <c r="I30" s="79">
        <f t="shared" si="3"/>
        <v>0</v>
      </c>
    </row>
    <row r="31" spans="2:9" ht="12.75">
      <c r="B31" s="23" t="s">
        <v>29</v>
      </c>
      <c r="C31" s="191">
        <f>'2 Income Statement'!B33</f>
        <v>0</v>
      </c>
      <c r="D31" s="145"/>
      <c r="E31" s="150"/>
      <c r="F31" s="261"/>
      <c r="G31" s="260"/>
      <c r="H31" s="79">
        <f t="shared" si="2"/>
        <v>0</v>
      </c>
      <c r="I31" s="79">
        <f t="shared" si="3"/>
        <v>0</v>
      </c>
    </row>
    <row r="32" spans="2:9" ht="12.75">
      <c r="B32" s="23" t="s">
        <v>30</v>
      </c>
      <c r="C32" s="191">
        <f>'2 Income Statement'!B34</f>
        <v>0</v>
      </c>
      <c r="D32" s="145"/>
      <c r="E32" s="150"/>
      <c r="F32" s="261"/>
      <c r="G32" s="260"/>
      <c r="H32" s="79">
        <f t="shared" si="2"/>
        <v>0</v>
      </c>
      <c r="I32" s="79">
        <f t="shared" si="3"/>
        <v>0</v>
      </c>
    </row>
    <row r="33" spans="2:9" ht="12.75">
      <c r="B33" s="23" t="s">
        <v>31</v>
      </c>
      <c r="C33" s="191">
        <f>'2 Income Statement'!B35</f>
        <v>0</v>
      </c>
      <c r="D33" s="145"/>
      <c r="E33" s="150"/>
      <c r="F33" s="261"/>
      <c r="G33" s="260"/>
      <c r="H33" s="79">
        <f t="shared" si="2"/>
        <v>0</v>
      </c>
      <c r="I33" s="79">
        <f t="shared" si="3"/>
        <v>0</v>
      </c>
    </row>
    <row r="34" spans="2:9" ht="12.75">
      <c r="B34" s="23" t="s">
        <v>32</v>
      </c>
      <c r="C34" s="191">
        <f>'2 Income Statement'!B36</f>
        <v>0</v>
      </c>
      <c r="D34" s="145"/>
      <c r="E34" s="150"/>
      <c r="F34" s="261"/>
      <c r="G34" s="260"/>
      <c r="H34" s="79">
        <f t="shared" si="2"/>
        <v>0</v>
      </c>
      <c r="I34" s="79">
        <f t="shared" si="3"/>
        <v>0</v>
      </c>
    </row>
    <row r="35" spans="2:9" ht="12.75">
      <c r="B35" s="23" t="s">
        <v>33</v>
      </c>
      <c r="C35" s="191">
        <f>'2 Income Statement'!B37</f>
        <v>0</v>
      </c>
      <c r="D35" s="145"/>
      <c r="E35" s="150"/>
      <c r="F35" s="261"/>
      <c r="G35" s="260"/>
      <c r="H35" s="79">
        <f t="shared" si="2"/>
        <v>0</v>
      </c>
      <c r="I35" s="79">
        <f t="shared" si="3"/>
        <v>0</v>
      </c>
    </row>
    <row r="36" spans="2:9" ht="12.75">
      <c r="B36" s="23" t="s">
        <v>34</v>
      </c>
      <c r="C36" s="191">
        <f>'2 Income Statement'!B38</f>
        <v>0</v>
      </c>
      <c r="D36" s="145"/>
      <c r="E36" s="150"/>
      <c r="F36" s="261"/>
      <c r="G36" s="260"/>
      <c r="H36" s="79">
        <f t="shared" si="2"/>
        <v>0</v>
      </c>
      <c r="I36" s="79">
        <f t="shared" si="3"/>
        <v>0</v>
      </c>
    </row>
    <row r="37" spans="2:9" ht="12.75">
      <c r="B37" s="23" t="s">
        <v>35</v>
      </c>
      <c r="C37" s="191">
        <f>'2 Income Statement'!B39</f>
        <v>0</v>
      </c>
      <c r="D37" s="145"/>
      <c r="E37" s="150"/>
      <c r="F37" s="261"/>
      <c r="G37" s="260"/>
      <c r="H37" s="79">
        <f t="shared" si="2"/>
        <v>0</v>
      </c>
      <c r="I37" s="79">
        <f t="shared" si="3"/>
        <v>0</v>
      </c>
    </row>
    <row r="38" spans="2:9" ht="12.75">
      <c r="B38" s="23" t="s">
        <v>36</v>
      </c>
      <c r="C38" s="191">
        <f>'2 Income Statement'!B40</f>
        <v>0</v>
      </c>
      <c r="D38" s="145"/>
      <c r="E38" s="150"/>
      <c r="F38" s="261"/>
      <c r="G38" s="260"/>
      <c r="H38" s="79">
        <f t="shared" si="2"/>
        <v>0</v>
      </c>
      <c r="I38" s="79">
        <f t="shared" si="3"/>
        <v>0</v>
      </c>
    </row>
    <row r="39" spans="2:9" ht="12.75">
      <c r="B39" s="23" t="s">
        <v>37</v>
      </c>
      <c r="C39" s="191">
        <f>'2 Income Statement'!B41</f>
        <v>0</v>
      </c>
      <c r="D39" s="145"/>
      <c r="E39" s="150"/>
      <c r="F39" s="261"/>
      <c r="G39" s="260"/>
      <c r="H39" s="79">
        <f t="shared" si="2"/>
        <v>0</v>
      </c>
      <c r="I39" s="79">
        <f t="shared" si="3"/>
        <v>0</v>
      </c>
    </row>
    <row r="40" spans="2:9" ht="12.75">
      <c r="B40" s="23" t="s">
        <v>38</v>
      </c>
      <c r="C40" s="191">
        <f>'2 Income Statement'!B42</f>
        <v>0</v>
      </c>
      <c r="D40" s="145"/>
      <c r="E40" s="150"/>
      <c r="F40" s="261"/>
      <c r="G40" s="260"/>
      <c r="H40" s="79">
        <f t="shared" si="2"/>
        <v>0</v>
      </c>
      <c r="I40" s="79">
        <f t="shared" si="3"/>
        <v>0</v>
      </c>
    </row>
    <row r="41" spans="2:9" ht="12.75">
      <c r="B41" s="23" t="s">
        <v>39</v>
      </c>
      <c r="C41" s="191">
        <f>'2 Income Statement'!B43</f>
        <v>0</v>
      </c>
      <c r="D41" s="145"/>
      <c r="E41" s="150"/>
      <c r="F41" s="261"/>
      <c r="G41" s="260"/>
      <c r="H41" s="79">
        <f t="shared" si="2"/>
        <v>0</v>
      </c>
      <c r="I41" s="79">
        <f t="shared" si="3"/>
        <v>0</v>
      </c>
    </row>
    <row r="42" spans="2:9" ht="12.75">
      <c r="B42" s="23" t="s">
        <v>40</v>
      </c>
      <c r="C42" s="191">
        <f>'2 Income Statement'!B44</f>
        <v>0</v>
      </c>
      <c r="D42" s="145"/>
      <c r="E42" s="150"/>
      <c r="F42" s="261"/>
      <c r="G42" s="260"/>
      <c r="H42" s="79">
        <f t="shared" si="2"/>
        <v>0</v>
      </c>
      <c r="I42" s="79">
        <f t="shared" si="3"/>
        <v>0</v>
      </c>
    </row>
    <row r="43" spans="2:9" ht="12.75">
      <c r="B43" s="23" t="s">
        <v>41</v>
      </c>
      <c r="C43" s="191">
        <f>'2 Income Statement'!B45</f>
        <v>0</v>
      </c>
      <c r="D43" s="145"/>
      <c r="E43" s="150"/>
      <c r="F43" s="261"/>
      <c r="G43" s="260"/>
      <c r="H43" s="79">
        <f t="shared" si="2"/>
        <v>0</v>
      </c>
      <c r="I43" s="79">
        <f t="shared" si="3"/>
        <v>0</v>
      </c>
    </row>
    <row r="44" spans="2:9" ht="12.75">
      <c r="B44" s="23" t="s">
        <v>42</v>
      </c>
      <c r="C44" s="191">
        <f>'2 Income Statement'!B46</f>
        <v>0</v>
      </c>
      <c r="D44" s="145"/>
      <c r="E44" s="150"/>
      <c r="F44" s="261"/>
      <c r="G44" s="260"/>
      <c r="H44" s="79">
        <f t="shared" si="2"/>
        <v>0</v>
      </c>
      <c r="I44" s="79">
        <f t="shared" si="3"/>
        <v>0</v>
      </c>
    </row>
    <row r="45" spans="2:9" ht="12.75">
      <c r="B45" s="23" t="s">
        <v>43</v>
      </c>
      <c r="C45" s="191">
        <f>'2 Income Statement'!B47</f>
        <v>0</v>
      </c>
      <c r="D45" s="145"/>
      <c r="E45" s="150"/>
      <c r="F45" s="261"/>
      <c r="G45" s="260"/>
      <c r="H45" s="79">
        <f t="shared" si="2"/>
        <v>0</v>
      </c>
      <c r="I45" s="79">
        <f t="shared" si="3"/>
        <v>0</v>
      </c>
    </row>
    <row r="46" spans="2:9" ht="12.75">
      <c r="B46" s="23" t="s">
        <v>44</v>
      </c>
      <c r="C46" s="191">
        <f>'2 Income Statement'!B48</f>
        <v>0</v>
      </c>
      <c r="D46" s="145"/>
      <c r="E46" s="150"/>
      <c r="F46" s="261"/>
      <c r="G46" s="260"/>
      <c r="H46" s="79">
        <f t="shared" si="2"/>
        <v>0</v>
      </c>
      <c r="I46" s="79">
        <f t="shared" si="3"/>
        <v>0</v>
      </c>
    </row>
    <row r="47" spans="2:9" ht="12.75">
      <c r="B47" s="23" t="s">
        <v>45</v>
      </c>
      <c r="C47" s="191">
        <f>'2 Income Statement'!B49</f>
        <v>0</v>
      </c>
      <c r="D47" s="145"/>
      <c r="E47" s="150"/>
      <c r="F47" s="261"/>
      <c r="G47" s="260"/>
      <c r="H47" s="79">
        <f t="shared" si="2"/>
        <v>0</v>
      </c>
      <c r="I47" s="79">
        <f t="shared" si="3"/>
        <v>0</v>
      </c>
    </row>
    <row r="48" spans="2:9" ht="12.75">
      <c r="B48" s="23" t="s">
        <v>46</v>
      </c>
      <c r="C48" s="191">
        <f>'2 Income Statement'!B50</f>
        <v>0</v>
      </c>
      <c r="D48" s="145"/>
      <c r="E48" s="150"/>
      <c r="F48" s="261"/>
      <c r="G48" s="260"/>
      <c r="H48" s="79">
        <f t="shared" si="2"/>
        <v>0</v>
      </c>
      <c r="I48" s="79">
        <f t="shared" si="3"/>
        <v>0</v>
      </c>
    </row>
    <row r="49" spans="2:9" ht="12.75">
      <c r="B49" s="23" t="s">
        <v>47</v>
      </c>
      <c r="C49" s="191">
        <f>'2 Income Statement'!B51</f>
        <v>0</v>
      </c>
      <c r="D49" s="145"/>
      <c r="E49" s="150"/>
      <c r="F49" s="261"/>
      <c r="G49" s="260"/>
      <c r="H49" s="79">
        <f t="shared" si="2"/>
        <v>0</v>
      </c>
      <c r="I49" s="79">
        <f t="shared" si="3"/>
        <v>0</v>
      </c>
    </row>
    <row r="50" spans="2:9" ht="12.75">
      <c r="B50" s="23" t="s">
        <v>48</v>
      </c>
      <c r="C50" s="191">
        <f>'2 Income Statement'!B52</f>
        <v>0</v>
      </c>
      <c r="D50" s="145"/>
      <c r="E50" s="150"/>
      <c r="F50" s="261"/>
      <c r="G50" s="260"/>
      <c r="H50" s="79">
        <f t="shared" si="2"/>
        <v>0</v>
      </c>
      <c r="I50" s="79">
        <f t="shared" si="3"/>
        <v>0</v>
      </c>
    </row>
    <row r="51" spans="2:9" ht="12.75">
      <c r="B51" s="23" t="s">
        <v>49</v>
      </c>
      <c r="C51" s="191">
        <f>'2 Income Statement'!B53</f>
        <v>0</v>
      </c>
      <c r="D51" s="145"/>
      <c r="E51" s="150"/>
      <c r="F51" s="261"/>
      <c r="G51" s="260"/>
      <c r="H51" s="79">
        <f t="shared" si="2"/>
        <v>0</v>
      </c>
      <c r="I51" s="79">
        <f t="shared" si="3"/>
        <v>0</v>
      </c>
    </row>
    <row r="52" spans="2:9" ht="12.75">
      <c r="B52" s="23" t="s">
        <v>50</v>
      </c>
      <c r="C52" s="191">
        <f>'2 Income Statement'!B54</f>
        <v>0</v>
      </c>
      <c r="D52" s="145"/>
      <c r="E52" s="150"/>
      <c r="F52" s="261"/>
      <c r="G52" s="260"/>
      <c r="H52" s="79">
        <f t="shared" si="2"/>
        <v>0</v>
      </c>
      <c r="I52" s="79">
        <f t="shared" si="3"/>
        <v>0</v>
      </c>
    </row>
    <row r="53" spans="2:9" ht="12.75">
      <c r="B53" s="23" t="s">
        <v>51</v>
      </c>
      <c r="C53" s="191">
        <f>'2 Income Statement'!B55</f>
        <v>0</v>
      </c>
      <c r="D53" s="145"/>
      <c r="E53" s="150"/>
      <c r="F53" s="261"/>
      <c r="G53" s="260"/>
      <c r="H53" s="79">
        <f t="shared" si="2"/>
        <v>0</v>
      </c>
      <c r="I53" s="79">
        <f t="shared" si="3"/>
        <v>0</v>
      </c>
    </row>
    <row r="54" spans="2:9" ht="12.75">
      <c r="B54" s="23" t="s">
        <v>52</v>
      </c>
      <c r="C54" s="191">
        <f>'2 Income Statement'!B56</f>
        <v>0</v>
      </c>
      <c r="D54" s="145"/>
      <c r="E54" s="150"/>
      <c r="F54" s="261"/>
      <c r="G54" s="260"/>
      <c r="H54" s="79">
        <f t="shared" si="2"/>
        <v>0</v>
      </c>
      <c r="I54" s="79">
        <f t="shared" si="3"/>
        <v>0</v>
      </c>
    </row>
    <row r="55" spans="2:9" ht="12.75">
      <c r="B55" s="23" t="s">
        <v>53</v>
      </c>
      <c r="C55" s="191">
        <f>'2 Income Statement'!B57</f>
        <v>0</v>
      </c>
      <c r="D55" s="145"/>
      <c r="E55" s="150"/>
      <c r="F55" s="261"/>
      <c r="G55" s="260"/>
      <c r="H55" s="79">
        <f t="shared" si="2"/>
        <v>0</v>
      </c>
      <c r="I55" s="79">
        <f t="shared" si="3"/>
        <v>0</v>
      </c>
    </row>
    <row r="56" spans="2:9" ht="12.75">
      <c r="B56" s="23" t="s">
        <v>54</v>
      </c>
      <c r="C56" s="191">
        <f>'2 Income Statement'!B58</f>
        <v>0</v>
      </c>
      <c r="D56" s="145"/>
      <c r="E56" s="150"/>
      <c r="F56" s="261"/>
      <c r="G56" s="260"/>
      <c r="H56" s="79">
        <f t="shared" si="2"/>
        <v>0</v>
      </c>
      <c r="I56" s="79">
        <f t="shared" si="3"/>
        <v>0</v>
      </c>
    </row>
    <row r="57" spans="2:9" ht="12.75">
      <c r="B57" s="23" t="s">
        <v>55</v>
      </c>
      <c r="C57" s="191">
        <f>'2 Income Statement'!B59</f>
        <v>0</v>
      </c>
      <c r="D57" s="145"/>
      <c r="E57" s="150"/>
      <c r="F57" s="261"/>
      <c r="G57" s="260"/>
      <c r="H57" s="79">
        <f t="shared" si="2"/>
        <v>0</v>
      </c>
      <c r="I57" s="79">
        <f t="shared" si="3"/>
        <v>0</v>
      </c>
    </row>
    <row r="58" spans="2:9" ht="12.75">
      <c r="B58" s="23" t="s">
        <v>56</v>
      </c>
      <c r="C58" s="191">
        <f>'2 Income Statement'!B60</f>
        <v>0</v>
      </c>
      <c r="D58" s="145"/>
      <c r="E58" s="150"/>
      <c r="F58" s="261"/>
      <c r="G58" s="260"/>
      <c r="H58" s="79">
        <f t="shared" si="2"/>
        <v>0</v>
      </c>
      <c r="I58" s="79">
        <f t="shared" si="3"/>
        <v>0</v>
      </c>
    </row>
    <row r="59" spans="2:9" ht="12.75">
      <c r="B59" s="23" t="s">
        <v>57</v>
      </c>
      <c r="C59" s="191">
        <f>'2 Income Statement'!B61</f>
        <v>0</v>
      </c>
      <c r="D59" s="145"/>
      <c r="E59" s="150"/>
      <c r="F59" s="261"/>
      <c r="G59" s="260"/>
      <c r="H59" s="79">
        <f t="shared" si="2"/>
        <v>0</v>
      </c>
      <c r="I59" s="79">
        <f t="shared" si="3"/>
        <v>0</v>
      </c>
    </row>
    <row r="60" spans="2:9" ht="12.75">
      <c r="B60" s="23" t="s">
        <v>58</v>
      </c>
      <c r="C60" s="191">
        <f>'2 Income Statement'!B62</f>
        <v>0</v>
      </c>
      <c r="D60" s="145"/>
      <c r="E60" s="150"/>
      <c r="F60" s="261"/>
      <c r="G60" s="260"/>
      <c r="H60" s="79">
        <f t="shared" si="2"/>
        <v>0</v>
      </c>
      <c r="I60" s="79">
        <f t="shared" si="3"/>
        <v>0</v>
      </c>
    </row>
    <row r="61" spans="2:9" ht="12.75">
      <c r="B61" s="23" t="s">
        <v>59</v>
      </c>
      <c r="C61" s="191">
        <f>'2 Income Statement'!B63</f>
        <v>0</v>
      </c>
      <c r="D61" s="145"/>
      <c r="E61" s="150"/>
      <c r="F61" s="261"/>
      <c r="G61" s="260"/>
      <c r="H61" s="79">
        <f t="shared" si="2"/>
        <v>0</v>
      </c>
      <c r="I61" s="79">
        <f t="shared" si="3"/>
        <v>0</v>
      </c>
    </row>
    <row r="62" spans="2:9" ht="12.75">
      <c r="B62" s="23" t="s">
        <v>60</v>
      </c>
      <c r="C62" s="191">
        <f>'2 Income Statement'!B64</f>
        <v>0</v>
      </c>
      <c r="D62" s="145"/>
      <c r="E62" s="150"/>
      <c r="F62" s="261"/>
      <c r="G62" s="260"/>
      <c r="H62" s="79">
        <f t="shared" si="2"/>
        <v>0</v>
      </c>
      <c r="I62" s="79">
        <f t="shared" si="3"/>
        <v>0</v>
      </c>
    </row>
    <row r="63" spans="2:9" ht="12.75">
      <c r="B63" s="23" t="s">
        <v>61</v>
      </c>
      <c r="C63" s="191">
        <f>'2 Income Statement'!B65</f>
        <v>0</v>
      </c>
      <c r="D63" s="145"/>
      <c r="E63" s="150"/>
      <c r="F63" s="261"/>
      <c r="G63" s="260"/>
      <c r="H63" s="79">
        <f t="shared" si="2"/>
        <v>0</v>
      </c>
      <c r="I63" s="79">
        <f t="shared" si="3"/>
        <v>0</v>
      </c>
    </row>
    <row r="64" spans="2:9" ht="12.75">
      <c r="B64" s="23" t="s">
        <v>62</v>
      </c>
      <c r="C64" s="191">
        <f>'2 Income Statement'!B66</f>
        <v>0</v>
      </c>
      <c r="D64" s="145"/>
      <c r="E64" s="150"/>
      <c r="F64" s="261"/>
      <c r="G64" s="260"/>
      <c r="H64" s="79">
        <f t="shared" si="2"/>
        <v>0</v>
      </c>
      <c r="I64" s="79">
        <f t="shared" si="3"/>
        <v>0</v>
      </c>
    </row>
    <row r="65" spans="2:9" ht="12.75">
      <c r="B65" s="23" t="s">
        <v>63</v>
      </c>
      <c r="C65" s="191">
        <f>'2 Income Statement'!B67</f>
        <v>0</v>
      </c>
      <c r="D65" s="145"/>
      <c r="E65" s="150"/>
      <c r="F65" s="261"/>
      <c r="G65" s="260"/>
      <c r="H65" s="79">
        <f t="shared" si="2"/>
        <v>0</v>
      </c>
      <c r="I65" s="79">
        <f t="shared" si="3"/>
        <v>0</v>
      </c>
    </row>
    <row r="66" spans="2:9" ht="12.75">
      <c r="B66" s="23" t="s">
        <v>64</v>
      </c>
      <c r="C66" s="191">
        <f>'2 Income Statement'!B68</f>
        <v>0</v>
      </c>
      <c r="D66" s="145"/>
      <c r="E66" s="150"/>
      <c r="F66" s="261"/>
      <c r="G66" s="260"/>
      <c r="H66" s="79">
        <f t="shared" si="2"/>
        <v>0</v>
      </c>
      <c r="I66" s="79">
        <f t="shared" si="3"/>
        <v>0</v>
      </c>
    </row>
    <row r="67" spans="2:9" ht="12.75">
      <c r="B67" s="23" t="s">
        <v>65</v>
      </c>
      <c r="C67" s="191">
        <f>'2 Income Statement'!B69</f>
        <v>0</v>
      </c>
      <c r="D67" s="145"/>
      <c r="E67" s="150"/>
      <c r="F67" s="261"/>
      <c r="G67" s="260"/>
      <c r="H67" s="79">
        <f t="shared" si="2"/>
        <v>0</v>
      </c>
      <c r="I67" s="79">
        <f t="shared" si="3"/>
        <v>0</v>
      </c>
    </row>
    <row r="68" spans="2:9" ht="12.75">
      <c r="B68" s="23" t="s">
        <v>66</v>
      </c>
      <c r="C68" s="191">
        <f>'2 Income Statement'!B70</f>
        <v>0</v>
      </c>
      <c r="D68" s="145"/>
      <c r="E68" s="150"/>
      <c r="F68" s="261"/>
      <c r="G68" s="260"/>
      <c r="H68" s="79">
        <f t="shared" si="2"/>
        <v>0</v>
      </c>
      <c r="I68" s="79">
        <f t="shared" si="3"/>
        <v>0</v>
      </c>
    </row>
    <row r="69" spans="2:9" ht="12.75">
      <c r="B69" s="23" t="s">
        <v>67</v>
      </c>
      <c r="C69" s="191">
        <f>'2 Income Statement'!B71</f>
        <v>0</v>
      </c>
      <c r="D69" s="145"/>
      <c r="E69" s="150"/>
      <c r="F69" s="261"/>
      <c r="G69" s="260"/>
      <c r="H69" s="79">
        <f t="shared" si="2"/>
        <v>0</v>
      </c>
      <c r="I69" s="79">
        <f t="shared" si="3"/>
        <v>0</v>
      </c>
    </row>
    <row r="70" spans="2:9" ht="12.75">
      <c r="B70" s="23" t="s">
        <v>68</v>
      </c>
      <c r="C70" s="191">
        <f>'2 Income Statement'!B72</f>
        <v>0</v>
      </c>
      <c r="D70" s="145"/>
      <c r="E70" s="150"/>
      <c r="F70" s="261"/>
      <c r="G70" s="260"/>
      <c r="H70" s="79">
        <f t="shared" si="2"/>
        <v>0</v>
      </c>
      <c r="I70" s="79">
        <f t="shared" si="3"/>
        <v>0</v>
      </c>
    </row>
    <row r="71" spans="2:9" ht="12.75">
      <c r="B71" s="23" t="s">
        <v>69</v>
      </c>
      <c r="C71" s="191">
        <f>'2 Income Statement'!B73</f>
        <v>0</v>
      </c>
      <c r="D71" s="145"/>
      <c r="E71" s="150"/>
      <c r="F71" s="261"/>
      <c r="G71" s="260"/>
      <c r="H71" s="79">
        <f t="shared" si="2"/>
        <v>0</v>
      </c>
      <c r="I71" s="79">
        <f t="shared" si="3"/>
        <v>0</v>
      </c>
    </row>
    <row r="72" spans="2:9" ht="12.75">
      <c r="B72" s="23" t="s">
        <v>70</v>
      </c>
      <c r="C72" s="191">
        <f>'2 Income Statement'!B74</f>
        <v>0</v>
      </c>
      <c r="D72" s="145"/>
      <c r="E72" s="150"/>
      <c r="F72" s="261"/>
      <c r="G72" s="260"/>
      <c r="H72" s="79">
        <f t="shared" si="2"/>
        <v>0</v>
      </c>
      <c r="I72" s="79">
        <f t="shared" si="3"/>
        <v>0</v>
      </c>
    </row>
    <row r="73" spans="2:9" ht="12.75">
      <c r="B73" s="23" t="s">
        <v>71</v>
      </c>
      <c r="C73" s="191">
        <f>'2 Income Statement'!B75</f>
        <v>0</v>
      </c>
      <c r="D73" s="145"/>
      <c r="E73" s="150"/>
      <c r="F73" s="261"/>
      <c r="G73" s="260"/>
      <c r="H73" s="79">
        <f t="shared" si="2"/>
        <v>0</v>
      </c>
      <c r="I73" s="79">
        <f t="shared" si="3"/>
        <v>0</v>
      </c>
    </row>
    <row r="74" spans="2:9" ht="12.75">
      <c r="B74" s="23" t="s">
        <v>72</v>
      </c>
      <c r="C74" s="191">
        <f>'2 Income Statement'!B76</f>
        <v>0</v>
      </c>
      <c r="D74" s="145"/>
      <c r="E74" s="150"/>
      <c r="F74" s="261"/>
      <c r="G74" s="260"/>
      <c r="H74" s="79">
        <f t="shared" si="2"/>
        <v>0</v>
      </c>
      <c r="I74" s="79">
        <f t="shared" si="3"/>
        <v>0</v>
      </c>
    </row>
    <row r="75" spans="2:9" ht="12.75">
      <c r="B75" s="23" t="s">
        <v>73</v>
      </c>
      <c r="C75" s="191">
        <f>'2 Income Statement'!B77</f>
        <v>0</v>
      </c>
      <c r="D75" s="145"/>
      <c r="E75" s="150"/>
      <c r="F75" s="261"/>
      <c r="G75" s="260"/>
      <c r="H75" s="79">
        <f t="shared" si="2"/>
        <v>0</v>
      </c>
      <c r="I75" s="79">
        <f t="shared" si="3"/>
        <v>0</v>
      </c>
    </row>
    <row r="76" spans="2:9" ht="12.75">
      <c r="B76" s="23" t="s">
        <v>74</v>
      </c>
      <c r="C76" s="191">
        <f>'2 Income Statement'!B78</f>
        <v>0</v>
      </c>
      <c r="D76" s="145"/>
      <c r="E76" s="150"/>
      <c r="F76" s="261"/>
      <c r="G76" s="260"/>
      <c r="H76" s="79">
        <f t="shared" si="2"/>
        <v>0</v>
      </c>
      <c r="I76" s="79">
        <f t="shared" si="3"/>
        <v>0</v>
      </c>
    </row>
    <row r="77" spans="2:9" ht="12.75">
      <c r="B77" s="23" t="s">
        <v>75</v>
      </c>
      <c r="C77" s="191">
        <f>'2 Income Statement'!B79</f>
        <v>0</v>
      </c>
      <c r="D77" s="145"/>
      <c r="E77" s="150"/>
      <c r="F77" s="261"/>
      <c r="G77" s="260"/>
      <c r="H77" s="79">
        <f t="shared" si="2"/>
        <v>0</v>
      </c>
      <c r="I77" s="79">
        <f t="shared" si="3"/>
        <v>0</v>
      </c>
    </row>
    <row r="78" spans="2:9" ht="12.75">
      <c r="B78" s="23" t="s">
        <v>76</v>
      </c>
      <c r="C78" s="191">
        <f>'2 Income Statement'!B80</f>
        <v>0</v>
      </c>
      <c r="D78" s="145"/>
      <c r="E78" s="150"/>
      <c r="F78" s="261"/>
      <c r="G78" s="260"/>
      <c r="H78" s="79">
        <f t="shared" si="2"/>
        <v>0</v>
      </c>
      <c r="I78" s="79">
        <f t="shared" si="3"/>
        <v>0</v>
      </c>
    </row>
    <row r="79" spans="2:9" ht="12.75">
      <c r="B79" s="23" t="s">
        <v>77</v>
      </c>
      <c r="C79" s="191">
        <f>'2 Income Statement'!B81</f>
        <v>0</v>
      </c>
      <c r="D79" s="145"/>
      <c r="E79" s="150"/>
      <c r="F79" s="261"/>
      <c r="G79" s="260"/>
      <c r="H79" s="79">
        <f t="shared" si="2"/>
        <v>0</v>
      </c>
      <c r="I79" s="79">
        <f t="shared" si="3"/>
        <v>0</v>
      </c>
    </row>
    <row r="80" spans="2:9" ht="12.75">
      <c r="B80" s="23" t="s">
        <v>78</v>
      </c>
      <c r="C80" s="191">
        <f>'2 Income Statement'!B82</f>
        <v>0</v>
      </c>
      <c r="D80" s="145"/>
      <c r="E80" s="150"/>
      <c r="F80" s="261"/>
      <c r="G80" s="260"/>
      <c r="H80" s="79">
        <f t="shared" si="2"/>
        <v>0</v>
      </c>
      <c r="I80" s="79">
        <f t="shared" si="3"/>
        <v>0</v>
      </c>
    </row>
    <row r="81" spans="2:9" ht="12.75">
      <c r="B81" s="23" t="s">
        <v>79</v>
      </c>
      <c r="C81" s="191">
        <f>'2 Income Statement'!B83</f>
        <v>0</v>
      </c>
      <c r="D81" s="145"/>
      <c r="E81" s="150"/>
      <c r="F81" s="261"/>
      <c r="G81" s="260"/>
      <c r="H81" s="79">
        <f t="shared" si="2"/>
        <v>0</v>
      </c>
      <c r="I81" s="79">
        <f t="shared" si="3"/>
        <v>0</v>
      </c>
    </row>
    <row r="82" spans="2:9" ht="12.75">
      <c r="B82" s="23" t="s">
        <v>80</v>
      </c>
      <c r="C82" s="191">
        <f>'2 Income Statement'!B84</f>
        <v>0</v>
      </c>
      <c r="D82" s="145"/>
      <c r="E82" s="150"/>
      <c r="F82" s="261"/>
      <c r="G82" s="260"/>
      <c r="H82" s="79">
        <f t="shared" si="2"/>
        <v>0</v>
      </c>
      <c r="I82" s="79">
        <f t="shared" si="3"/>
        <v>0</v>
      </c>
    </row>
    <row r="83" spans="2:9" ht="12.75">
      <c r="B83" s="23" t="s">
        <v>81</v>
      </c>
      <c r="C83" s="191">
        <f>'2 Income Statement'!B85</f>
        <v>0</v>
      </c>
      <c r="D83" s="145"/>
      <c r="E83" s="150"/>
      <c r="F83" s="261"/>
      <c r="G83" s="260"/>
      <c r="H83" s="79">
        <f t="shared" si="2"/>
        <v>0</v>
      </c>
      <c r="I83" s="79">
        <f t="shared" si="3"/>
        <v>0</v>
      </c>
    </row>
    <row r="84" spans="2:9" ht="12.75">
      <c r="B84" s="23" t="s">
        <v>82</v>
      </c>
      <c r="C84" s="191">
        <f>'2 Income Statement'!B86</f>
        <v>0</v>
      </c>
      <c r="D84" s="145"/>
      <c r="E84" s="150"/>
      <c r="F84" s="261"/>
      <c r="G84" s="260"/>
      <c r="H84" s="79">
        <f t="shared" si="2"/>
        <v>0</v>
      </c>
      <c r="I84" s="79">
        <f t="shared" si="3"/>
        <v>0</v>
      </c>
    </row>
    <row r="85" spans="2:9" ht="12.75">
      <c r="B85" s="23" t="s">
        <v>83</v>
      </c>
      <c r="C85" s="191">
        <f>'2 Income Statement'!B87</f>
        <v>0</v>
      </c>
      <c r="D85" s="145"/>
      <c r="E85" s="150"/>
      <c r="F85" s="261"/>
      <c r="G85" s="260"/>
      <c r="H85" s="79">
        <f t="shared" si="2"/>
        <v>0</v>
      </c>
      <c r="I85" s="79">
        <f t="shared" si="3"/>
        <v>0</v>
      </c>
    </row>
    <row r="86" spans="2:9" ht="12.75">
      <c r="B86" s="23" t="s">
        <v>84</v>
      </c>
      <c r="C86" s="191">
        <f>'2 Income Statement'!B88</f>
        <v>0</v>
      </c>
      <c r="D86" s="145"/>
      <c r="E86" s="150"/>
      <c r="F86" s="261"/>
      <c r="G86" s="260"/>
      <c r="H86" s="79">
        <f t="shared" si="2"/>
        <v>0</v>
      </c>
      <c r="I86" s="79">
        <f t="shared" si="3"/>
        <v>0</v>
      </c>
    </row>
    <row r="87" spans="2:9" ht="12.75">
      <c r="B87" s="23" t="s">
        <v>85</v>
      </c>
      <c r="C87" s="191">
        <f>'2 Income Statement'!B89</f>
        <v>0</v>
      </c>
      <c r="D87" s="145"/>
      <c r="E87" s="150"/>
      <c r="F87" s="261"/>
      <c r="G87" s="260"/>
      <c r="H87" s="79">
        <f t="shared" si="2"/>
        <v>0</v>
      </c>
      <c r="I87" s="79">
        <f t="shared" si="3"/>
        <v>0</v>
      </c>
    </row>
    <row r="88" spans="2:9" ht="12.75">
      <c r="B88" s="23" t="s">
        <v>86</v>
      </c>
      <c r="C88" s="191">
        <f>'2 Income Statement'!B90</f>
        <v>0</v>
      </c>
      <c r="D88" s="145"/>
      <c r="E88" s="150"/>
      <c r="F88" s="261"/>
      <c r="G88" s="260"/>
      <c r="H88" s="79">
        <f t="shared" si="2"/>
        <v>0</v>
      </c>
      <c r="I88" s="79">
        <f t="shared" si="3"/>
        <v>0</v>
      </c>
    </row>
    <row r="89" spans="2:9" ht="12.75">
      <c r="B89" s="23" t="s">
        <v>87</v>
      </c>
      <c r="C89" s="191">
        <f>'2 Income Statement'!B91</f>
        <v>0</v>
      </c>
      <c r="D89" s="145"/>
      <c r="E89" s="150"/>
      <c r="F89" s="261"/>
      <c r="G89" s="260"/>
      <c r="H89" s="79">
        <f t="shared" si="2"/>
        <v>0</v>
      </c>
      <c r="I89" s="79">
        <f t="shared" si="3"/>
        <v>0</v>
      </c>
    </row>
    <row r="90" spans="2:9" ht="12.75">
      <c r="B90" s="23" t="s">
        <v>88</v>
      </c>
      <c r="C90" s="191">
        <f>'2 Income Statement'!B92</f>
        <v>0</v>
      </c>
      <c r="D90" s="145"/>
      <c r="E90" s="150"/>
      <c r="F90" s="261"/>
      <c r="G90" s="260"/>
      <c r="H90" s="79">
        <f t="shared" si="2"/>
        <v>0</v>
      </c>
      <c r="I90" s="79">
        <f t="shared" si="3"/>
        <v>0</v>
      </c>
    </row>
    <row r="91" spans="2:9" ht="12.75">
      <c r="B91" s="23" t="s">
        <v>89</v>
      </c>
      <c r="C91" s="191">
        <f>'2 Income Statement'!B93</f>
        <v>0</v>
      </c>
      <c r="D91" s="145"/>
      <c r="E91" s="150"/>
      <c r="F91" s="261"/>
      <c r="G91" s="260"/>
      <c r="H91" s="79">
        <f t="shared" si="2"/>
        <v>0</v>
      </c>
      <c r="I91" s="79">
        <f t="shared" si="3"/>
        <v>0</v>
      </c>
    </row>
    <row r="92" spans="2:9" ht="12.75">
      <c r="B92" s="23" t="s">
        <v>90</v>
      </c>
      <c r="C92" s="191">
        <f>'2 Income Statement'!B94</f>
        <v>0</v>
      </c>
      <c r="D92" s="145"/>
      <c r="E92" s="150"/>
      <c r="F92" s="261"/>
      <c r="G92" s="260"/>
      <c r="H92" s="79">
        <f aca="true" t="shared" si="4" ref="H92:H102">F92*G92</f>
        <v>0</v>
      </c>
      <c r="I92" s="79">
        <f aca="true" t="shared" si="5" ref="I92:I102">D92*(E92+H92)</f>
        <v>0</v>
      </c>
    </row>
    <row r="93" spans="2:9" ht="12.75">
      <c r="B93" s="23" t="s">
        <v>91</v>
      </c>
      <c r="C93" s="191">
        <f>'2 Income Statement'!B95</f>
        <v>0</v>
      </c>
      <c r="D93" s="145"/>
      <c r="E93" s="150"/>
      <c r="F93" s="261"/>
      <c r="G93" s="260"/>
      <c r="H93" s="79">
        <f t="shared" si="4"/>
        <v>0</v>
      </c>
      <c r="I93" s="79">
        <f t="shared" si="5"/>
        <v>0</v>
      </c>
    </row>
    <row r="94" spans="2:9" ht="12.75">
      <c r="B94" s="23" t="s">
        <v>92</v>
      </c>
      <c r="C94" s="191">
        <f>'2 Income Statement'!B96</f>
        <v>0</v>
      </c>
      <c r="D94" s="145"/>
      <c r="E94" s="150"/>
      <c r="F94" s="261"/>
      <c r="G94" s="260"/>
      <c r="H94" s="79">
        <f t="shared" si="4"/>
        <v>0</v>
      </c>
      <c r="I94" s="79">
        <f t="shared" si="5"/>
        <v>0</v>
      </c>
    </row>
    <row r="95" spans="2:9" ht="12.75">
      <c r="B95" s="23" t="s">
        <v>93</v>
      </c>
      <c r="C95" s="191">
        <f>'2 Income Statement'!B97</f>
        <v>0</v>
      </c>
      <c r="D95" s="145"/>
      <c r="E95" s="150"/>
      <c r="F95" s="261"/>
      <c r="G95" s="260"/>
      <c r="H95" s="79">
        <f t="shared" si="4"/>
        <v>0</v>
      </c>
      <c r="I95" s="79">
        <f t="shared" si="5"/>
        <v>0</v>
      </c>
    </row>
    <row r="96" spans="2:9" ht="12.75">
      <c r="B96" s="23" t="s">
        <v>94</v>
      </c>
      <c r="C96" s="191">
        <f>'2 Income Statement'!B98</f>
        <v>0</v>
      </c>
      <c r="D96" s="145"/>
      <c r="E96" s="150"/>
      <c r="F96" s="261"/>
      <c r="G96" s="260"/>
      <c r="H96" s="79">
        <f t="shared" si="4"/>
        <v>0</v>
      </c>
      <c r="I96" s="79">
        <f t="shared" si="5"/>
        <v>0</v>
      </c>
    </row>
    <row r="97" spans="2:9" ht="12.75">
      <c r="B97" s="23" t="s">
        <v>95</v>
      </c>
      <c r="C97" s="191">
        <f>'2 Income Statement'!B99</f>
        <v>0</v>
      </c>
      <c r="D97" s="145"/>
      <c r="E97" s="150"/>
      <c r="F97" s="261"/>
      <c r="G97" s="260"/>
      <c r="H97" s="79">
        <f t="shared" si="4"/>
        <v>0</v>
      </c>
      <c r="I97" s="79">
        <f t="shared" si="5"/>
        <v>0</v>
      </c>
    </row>
    <row r="98" spans="2:9" ht="12.75">
      <c r="B98" s="23" t="s">
        <v>96</v>
      </c>
      <c r="C98" s="191">
        <f>'2 Income Statement'!B100</f>
        <v>0</v>
      </c>
      <c r="D98" s="145"/>
      <c r="E98" s="150"/>
      <c r="F98" s="261"/>
      <c r="G98" s="260"/>
      <c r="H98" s="79">
        <f t="shared" si="4"/>
        <v>0</v>
      </c>
      <c r="I98" s="79">
        <f t="shared" si="5"/>
        <v>0</v>
      </c>
    </row>
    <row r="99" spans="2:9" ht="12.75">
      <c r="B99" s="23" t="s">
        <v>97</v>
      </c>
      <c r="C99" s="191">
        <f>'2 Income Statement'!B101</f>
        <v>0</v>
      </c>
      <c r="D99" s="145"/>
      <c r="E99" s="150"/>
      <c r="F99" s="261"/>
      <c r="G99" s="260"/>
      <c r="H99" s="79">
        <f t="shared" si="4"/>
        <v>0</v>
      </c>
      <c r="I99" s="79">
        <f t="shared" si="5"/>
        <v>0</v>
      </c>
    </row>
    <row r="100" spans="2:9" ht="12.75">
      <c r="B100" s="23" t="s">
        <v>98</v>
      </c>
      <c r="C100" s="191">
        <f>'2 Income Statement'!B102</f>
        <v>0</v>
      </c>
      <c r="D100" s="145"/>
      <c r="E100" s="150"/>
      <c r="F100" s="261"/>
      <c r="G100" s="260"/>
      <c r="H100" s="79">
        <f t="shared" si="4"/>
        <v>0</v>
      </c>
      <c r="I100" s="79">
        <f t="shared" si="5"/>
        <v>0</v>
      </c>
    </row>
    <row r="101" spans="2:9" ht="12.75">
      <c r="B101" s="23" t="s">
        <v>99</v>
      </c>
      <c r="C101" s="191">
        <f>'2 Income Statement'!B103</f>
        <v>0</v>
      </c>
      <c r="D101" s="145"/>
      <c r="E101" s="150"/>
      <c r="F101" s="261"/>
      <c r="G101" s="260"/>
      <c r="H101" s="79">
        <f t="shared" si="4"/>
        <v>0</v>
      </c>
      <c r="I101" s="79">
        <f t="shared" si="5"/>
        <v>0</v>
      </c>
    </row>
    <row r="102" spans="2:9" ht="12.75">
      <c r="B102" s="23" t="s">
        <v>100</v>
      </c>
      <c r="C102" s="191">
        <f>'2 Income Statement'!B104</f>
        <v>0</v>
      </c>
      <c r="D102" s="145"/>
      <c r="E102" s="150"/>
      <c r="F102" s="261"/>
      <c r="G102" s="260"/>
      <c r="H102" s="79">
        <f t="shared" si="4"/>
        <v>0</v>
      </c>
      <c r="I102" s="79">
        <f t="shared" si="5"/>
        <v>0</v>
      </c>
    </row>
  </sheetData>
  <sheetProtection/>
  <mergeCells count="2">
    <mergeCell ref="B1:K1"/>
    <mergeCell ref="J2:N2"/>
  </mergeCells>
  <printOptions/>
  <pageMargins left="0.75" right="0.75" top="1" bottom="1" header="0.5" footer="0.5"/>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dimension ref="B1:O102"/>
  <sheetViews>
    <sheetView zoomScale="150" zoomScaleNormal="15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8.8515625" defaultRowHeight="12.75"/>
  <cols>
    <col min="1" max="1" width="2.28125" style="0" customWidth="1"/>
    <col min="3" max="3" width="22.421875" style="41" customWidth="1"/>
    <col min="4" max="4" width="10.421875" style="174" customWidth="1"/>
    <col min="5" max="5" width="16.7109375" style="41" customWidth="1"/>
    <col min="6" max="7" width="10.7109375" style="0" customWidth="1"/>
    <col min="8" max="8" width="11.28125" style="0" customWidth="1"/>
    <col min="9" max="9" width="18.28125" style="0" customWidth="1"/>
    <col min="10" max="10" width="13.140625" style="0" customWidth="1"/>
    <col min="11" max="11" width="10.28125" style="0" customWidth="1"/>
  </cols>
  <sheetData>
    <row r="1" spans="2:15" ht="18" customHeight="1">
      <c r="B1" s="170" t="s">
        <v>629</v>
      </c>
      <c r="C1" s="169"/>
      <c r="D1" s="171"/>
      <c r="E1" s="171"/>
      <c r="F1" s="171"/>
      <c r="G1" s="171"/>
      <c r="H1" s="171"/>
      <c r="I1" s="171"/>
      <c r="K1" s="133"/>
      <c r="L1" s="133"/>
      <c r="M1" s="133"/>
      <c r="N1" s="133"/>
      <c r="O1" s="81"/>
    </row>
    <row r="2" spans="2:15" s="41" customFormat="1" ht="63.75">
      <c r="B2" s="259"/>
      <c r="C2" s="48" t="s">
        <v>278</v>
      </c>
      <c r="D2" s="173" t="s">
        <v>585</v>
      </c>
      <c r="E2" s="48" t="s">
        <v>290</v>
      </c>
      <c r="F2" s="48" t="s">
        <v>328</v>
      </c>
      <c r="G2" s="48" t="s">
        <v>291</v>
      </c>
      <c r="H2" s="48" t="s">
        <v>289</v>
      </c>
      <c r="I2" s="48" t="s">
        <v>396</v>
      </c>
      <c r="J2" s="48" t="s">
        <v>395</v>
      </c>
      <c r="K2" s="48" t="s">
        <v>394</v>
      </c>
      <c r="L2" s="48" t="s">
        <v>393</v>
      </c>
      <c r="M2" s="131"/>
      <c r="N2" s="131"/>
      <c r="O2" s="82"/>
    </row>
    <row r="3" spans="2:15" ht="15">
      <c r="B3" t="s">
        <v>471</v>
      </c>
      <c r="C3" s="48">
        <f>'2 Income Statement'!B5</f>
        <v>0</v>
      </c>
      <c r="D3" s="149"/>
      <c r="E3" s="146"/>
      <c r="F3" s="150"/>
      <c r="G3" s="149"/>
      <c r="H3" s="149"/>
      <c r="I3" s="151"/>
      <c r="J3" s="152"/>
      <c r="K3" s="87">
        <f>IF(I3&gt;0,((I3*I3)*J3),0)</f>
        <v>0</v>
      </c>
      <c r="L3" s="87">
        <f>IF(H3&gt;0,(((F3/H3)*K3)/G3),0)*D3</f>
        <v>0</v>
      </c>
      <c r="M3" s="134"/>
      <c r="N3" s="133"/>
      <c r="O3" s="83"/>
    </row>
    <row r="4" spans="2:15" ht="15">
      <c r="B4" t="s">
        <v>472</v>
      </c>
      <c r="C4" s="48">
        <f>'2 Income Statement'!B6</f>
        <v>0</v>
      </c>
      <c r="D4" s="149"/>
      <c r="E4" s="146"/>
      <c r="F4" s="150"/>
      <c r="G4" s="149"/>
      <c r="H4" s="149"/>
      <c r="I4" s="151"/>
      <c r="J4" s="152"/>
      <c r="K4" s="87">
        <f aca="true" t="shared" si="0" ref="K4:K16">IF(I4&gt;0,((I4*I4)*J4),0)</f>
        <v>0</v>
      </c>
      <c r="L4" s="87">
        <f aca="true" t="shared" si="1" ref="L4:L16">IF(H4&gt;0,(((F4/H4)*K4)/G4),0)*D4</f>
        <v>0</v>
      </c>
      <c r="M4" s="133"/>
      <c r="N4" s="133"/>
      <c r="O4" s="83"/>
    </row>
    <row r="5" spans="2:15" ht="15">
      <c r="B5" t="s">
        <v>473</v>
      </c>
      <c r="C5" s="48">
        <f>'2 Income Statement'!B7</f>
        <v>0</v>
      </c>
      <c r="D5" s="149"/>
      <c r="E5" s="146"/>
      <c r="F5" s="150"/>
      <c r="G5" s="149"/>
      <c r="H5" s="149"/>
      <c r="I5" s="151"/>
      <c r="J5" s="152"/>
      <c r="K5" s="87">
        <f t="shared" si="0"/>
        <v>0</v>
      </c>
      <c r="L5" s="87">
        <f t="shared" si="1"/>
        <v>0</v>
      </c>
      <c r="M5" s="133"/>
      <c r="N5" s="133"/>
      <c r="O5" s="83"/>
    </row>
    <row r="6" spans="2:15" ht="15">
      <c r="B6" t="s">
        <v>474</v>
      </c>
      <c r="C6" s="48">
        <f>'2 Income Statement'!B8</f>
        <v>0</v>
      </c>
      <c r="D6" s="149"/>
      <c r="E6" s="146"/>
      <c r="F6" s="150"/>
      <c r="G6" s="149"/>
      <c r="H6" s="149"/>
      <c r="I6" s="151"/>
      <c r="J6" s="152"/>
      <c r="K6" s="87">
        <f t="shared" si="0"/>
        <v>0</v>
      </c>
      <c r="L6" s="87">
        <f t="shared" si="1"/>
        <v>0</v>
      </c>
      <c r="M6" s="133"/>
      <c r="N6" s="133"/>
      <c r="O6" s="83"/>
    </row>
    <row r="7" spans="2:15" ht="15">
      <c r="B7" t="s">
        <v>475</v>
      </c>
      <c r="C7" s="48">
        <f>'2 Income Statement'!B9</f>
        <v>0</v>
      </c>
      <c r="D7" s="149"/>
      <c r="E7" s="146"/>
      <c r="F7" s="150"/>
      <c r="G7" s="149"/>
      <c r="H7" s="149"/>
      <c r="I7" s="151"/>
      <c r="J7" s="152"/>
      <c r="K7" s="87">
        <f t="shared" si="0"/>
        <v>0</v>
      </c>
      <c r="L7" s="87">
        <f t="shared" si="1"/>
        <v>0</v>
      </c>
      <c r="M7" s="133"/>
      <c r="N7" s="133"/>
      <c r="O7" s="83"/>
    </row>
    <row r="8" spans="2:15" ht="15">
      <c r="B8" t="s">
        <v>476</v>
      </c>
      <c r="C8" s="48">
        <f>'2 Income Statement'!B10</f>
        <v>0</v>
      </c>
      <c r="D8" s="149"/>
      <c r="E8" s="146"/>
      <c r="F8" s="150"/>
      <c r="G8" s="149"/>
      <c r="H8" s="149"/>
      <c r="I8" s="151"/>
      <c r="J8" s="152"/>
      <c r="K8" s="87">
        <f t="shared" si="0"/>
        <v>0</v>
      </c>
      <c r="L8" s="87">
        <f t="shared" si="1"/>
        <v>0</v>
      </c>
      <c r="M8" s="133"/>
      <c r="N8" s="133"/>
      <c r="O8" s="83"/>
    </row>
    <row r="9" spans="2:15" ht="15">
      <c r="B9" t="s">
        <v>477</v>
      </c>
      <c r="C9" s="48">
        <f>'2 Income Statement'!B11</f>
        <v>0</v>
      </c>
      <c r="D9" s="149"/>
      <c r="E9" s="146"/>
      <c r="F9" s="150"/>
      <c r="G9" s="149"/>
      <c r="H9" s="149"/>
      <c r="I9" s="151"/>
      <c r="J9" s="152"/>
      <c r="K9" s="87">
        <f t="shared" si="0"/>
        <v>0</v>
      </c>
      <c r="L9" s="87">
        <f t="shared" si="1"/>
        <v>0</v>
      </c>
      <c r="M9" s="133"/>
      <c r="N9" s="133"/>
      <c r="O9" s="83"/>
    </row>
    <row r="10" spans="2:15" ht="15">
      <c r="B10" t="s">
        <v>478</v>
      </c>
      <c r="C10" s="48">
        <f>'2 Income Statement'!B12</f>
        <v>0</v>
      </c>
      <c r="D10" s="149"/>
      <c r="E10" s="146"/>
      <c r="F10" s="150"/>
      <c r="G10" s="149"/>
      <c r="H10" s="149"/>
      <c r="I10" s="151"/>
      <c r="J10" s="152"/>
      <c r="K10" s="87">
        <f t="shared" si="0"/>
        <v>0</v>
      </c>
      <c r="L10" s="87">
        <f t="shared" si="1"/>
        <v>0</v>
      </c>
      <c r="M10" s="133"/>
      <c r="N10" s="133"/>
      <c r="O10" s="83"/>
    </row>
    <row r="11" spans="2:15" ht="15">
      <c r="B11" t="s">
        <v>479</v>
      </c>
      <c r="C11" s="48">
        <f>'2 Income Statement'!B13</f>
        <v>0</v>
      </c>
      <c r="D11" s="149"/>
      <c r="E11" s="146"/>
      <c r="F11" s="150"/>
      <c r="G11" s="149"/>
      <c r="H11" s="149"/>
      <c r="I11" s="151"/>
      <c r="J11" s="152"/>
      <c r="K11" s="87">
        <f t="shared" si="0"/>
        <v>0</v>
      </c>
      <c r="L11" s="87">
        <f t="shared" si="1"/>
        <v>0</v>
      </c>
      <c r="M11" s="133"/>
      <c r="N11" s="133"/>
      <c r="O11" s="83"/>
    </row>
    <row r="12" spans="2:15" ht="15">
      <c r="B12" t="s">
        <v>480</v>
      </c>
      <c r="C12" s="48">
        <f>'2 Income Statement'!B14</f>
        <v>0</v>
      </c>
      <c r="D12" s="149"/>
      <c r="E12" s="146"/>
      <c r="F12" s="150"/>
      <c r="G12" s="149"/>
      <c r="H12" s="149"/>
      <c r="I12" s="151"/>
      <c r="J12" s="152"/>
      <c r="K12" s="87">
        <f t="shared" si="0"/>
        <v>0</v>
      </c>
      <c r="L12" s="87">
        <f t="shared" si="1"/>
        <v>0</v>
      </c>
      <c r="M12" s="133"/>
      <c r="N12" s="133"/>
      <c r="O12" s="83"/>
    </row>
    <row r="13" spans="2:15" ht="15">
      <c r="B13" t="s">
        <v>481</v>
      </c>
      <c r="C13" s="48">
        <f>'2 Income Statement'!B15</f>
        <v>0</v>
      </c>
      <c r="D13" s="149"/>
      <c r="E13" s="146"/>
      <c r="F13" s="150"/>
      <c r="G13" s="149"/>
      <c r="H13" s="149"/>
      <c r="I13" s="151"/>
      <c r="J13" s="152"/>
      <c r="K13" s="87">
        <f t="shared" si="0"/>
        <v>0</v>
      </c>
      <c r="L13" s="87">
        <f t="shared" si="1"/>
        <v>0</v>
      </c>
      <c r="M13" s="133"/>
      <c r="N13" s="133"/>
      <c r="O13" s="83"/>
    </row>
    <row r="14" spans="2:15" ht="15">
      <c r="B14" t="s">
        <v>482</v>
      </c>
      <c r="C14" s="48">
        <f>'2 Income Statement'!B16</f>
        <v>0</v>
      </c>
      <c r="D14" s="149"/>
      <c r="E14" s="146"/>
      <c r="F14" s="150"/>
      <c r="G14" s="149"/>
      <c r="H14" s="149"/>
      <c r="I14" s="151"/>
      <c r="J14" s="152"/>
      <c r="K14" s="87">
        <f t="shared" si="0"/>
        <v>0</v>
      </c>
      <c r="L14" s="87">
        <f t="shared" si="1"/>
        <v>0</v>
      </c>
      <c r="M14" s="133"/>
      <c r="N14" s="133"/>
      <c r="O14" s="83"/>
    </row>
    <row r="15" spans="2:15" ht="15">
      <c r="B15" t="s">
        <v>483</v>
      </c>
      <c r="C15" s="48">
        <f>'2 Income Statement'!B17</f>
        <v>0</v>
      </c>
      <c r="D15" s="149"/>
      <c r="E15" s="146"/>
      <c r="F15" s="150"/>
      <c r="G15" s="149"/>
      <c r="H15" s="149"/>
      <c r="I15" s="151"/>
      <c r="J15" s="152"/>
      <c r="K15" s="87">
        <f t="shared" si="0"/>
        <v>0</v>
      </c>
      <c r="L15" s="87">
        <f t="shared" si="1"/>
        <v>0</v>
      </c>
      <c r="M15" s="133"/>
      <c r="N15" s="133"/>
      <c r="O15" s="83"/>
    </row>
    <row r="16" spans="2:15" ht="15">
      <c r="B16" t="s">
        <v>484</v>
      </c>
      <c r="C16" s="48">
        <f>'2 Income Statement'!B18</f>
        <v>0</v>
      </c>
      <c r="D16" s="149"/>
      <c r="E16" s="146"/>
      <c r="F16" s="150"/>
      <c r="G16" s="149"/>
      <c r="H16" s="149"/>
      <c r="I16" s="151"/>
      <c r="J16" s="152"/>
      <c r="K16" s="87">
        <f t="shared" si="0"/>
        <v>0</v>
      </c>
      <c r="L16" s="87">
        <f t="shared" si="1"/>
        <v>0</v>
      </c>
      <c r="M16" s="133"/>
      <c r="N16" s="133"/>
      <c r="O16" s="83"/>
    </row>
    <row r="17" spans="2:15" ht="15">
      <c r="B17" t="s">
        <v>485</v>
      </c>
      <c r="C17" s="48">
        <f>'2 Income Statement'!B19</f>
        <v>0</v>
      </c>
      <c r="D17" s="149"/>
      <c r="E17" s="146"/>
      <c r="F17" s="150"/>
      <c r="G17" s="149"/>
      <c r="H17" s="149"/>
      <c r="I17" s="151"/>
      <c r="J17" s="152"/>
      <c r="K17" s="87">
        <f aca="true" t="shared" si="2" ref="K17:K27">IF(I17&gt;0,((I17*I17)*J17),0)</f>
        <v>0</v>
      </c>
      <c r="L17" s="87">
        <f aca="true" t="shared" si="3" ref="L17:L27">IF(H17&gt;0,(((F17/H17)*K17)/G17),0)*D17</f>
        <v>0</v>
      </c>
      <c r="M17" s="133"/>
      <c r="N17" s="133"/>
      <c r="O17" s="83"/>
    </row>
    <row r="18" spans="2:15" ht="15">
      <c r="B18" t="s">
        <v>486</v>
      </c>
      <c r="C18" s="48">
        <f>'2 Income Statement'!B20</f>
        <v>0</v>
      </c>
      <c r="D18" s="149"/>
      <c r="E18" s="146"/>
      <c r="F18" s="150"/>
      <c r="G18" s="149"/>
      <c r="H18" s="149"/>
      <c r="I18" s="151"/>
      <c r="J18" s="152"/>
      <c r="K18" s="87">
        <f t="shared" si="2"/>
        <v>0</v>
      </c>
      <c r="L18" s="87">
        <f t="shared" si="3"/>
        <v>0</v>
      </c>
      <c r="M18" s="133"/>
      <c r="N18" s="133"/>
      <c r="O18" s="83"/>
    </row>
    <row r="19" spans="2:15" ht="15">
      <c r="B19" t="s">
        <v>487</v>
      </c>
      <c r="C19" s="48">
        <f>'2 Income Statement'!B21</f>
        <v>0</v>
      </c>
      <c r="D19" s="149"/>
      <c r="E19" s="146"/>
      <c r="F19" s="150"/>
      <c r="G19" s="149"/>
      <c r="H19" s="149"/>
      <c r="I19" s="151"/>
      <c r="J19" s="152"/>
      <c r="K19" s="87">
        <f t="shared" si="2"/>
        <v>0</v>
      </c>
      <c r="L19" s="87">
        <f t="shared" si="3"/>
        <v>0</v>
      </c>
      <c r="M19" s="133"/>
      <c r="N19" s="133"/>
      <c r="O19" s="83"/>
    </row>
    <row r="20" spans="2:15" ht="15">
      <c r="B20" t="s">
        <v>488</v>
      </c>
      <c r="C20" s="48">
        <f>'2 Income Statement'!B22</f>
        <v>0</v>
      </c>
      <c r="D20" s="149"/>
      <c r="E20" s="146"/>
      <c r="F20" s="150"/>
      <c r="G20" s="149"/>
      <c r="H20" s="149"/>
      <c r="I20" s="151"/>
      <c r="J20" s="152"/>
      <c r="K20" s="87">
        <f t="shared" si="2"/>
        <v>0</v>
      </c>
      <c r="L20" s="87">
        <f t="shared" si="3"/>
        <v>0</v>
      </c>
      <c r="M20" s="133"/>
      <c r="N20" s="133"/>
      <c r="O20" s="83"/>
    </row>
    <row r="21" spans="2:15" ht="15">
      <c r="B21" t="s">
        <v>489</v>
      </c>
      <c r="C21" s="48">
        <f>'2 Income Statement'!B23</f>
        <v>0</v>
      </c>
      <c r="D21" s="149"/>
      <c r="E21" s="146"/>
      <c r="F21" s="150"/>
      <c r="G21" s="149"/>
      <c r="H21" s="149"/>
      <c r="I21" s="151"/>
      <c r="J21" s="152"/>
      <c r="K21" s="87">
        <f t="shared" si="2"/>
        <v>0</v>
      </c>
      <c r="L21" s="87">
        <f t="shared" si="3"/>
        <v>0</v>
      </c>
      <c r="M21" s="133"/>
      <c r="N21" s="133"/>
      <c r="O21" s="83"/>
    </row>
    <row r="22" spans="2:15" ht="15">
      <c r="B22" t="s">
        <v>490</v>
      </c>
      <c r="C22" s="48">
        <f>'2 Income Statement'!B24</f>
        <v>0</v>
      </c>
      <c r="D22" s="149"/>
      <c r="E22" s="146"/>
      <c r="F22" s="150"/>
      <c r="G22" s="149"/>
      <c r="H22" s="149"/>
      <c r="I22" s="151"/>
      <c r="J22" s="152"/>
      <c r="K22" s="87">
        <f t="shared" si="2"/>
        <v>0</v>
      </c>
      <c r="L22" s="87">
        <f t="shared" si="3"/>
        <v>0</v>
      </c>
      <c r="M22" s="133"/>
      <c r="N22" s="133"/>
      <c r="O22" s="83"/>
    </row>
    <row r="23" spans="2:15" ht="15">
      <c r="B23" t="s">
        <v>491</v>
      </c>
      <c r="C23" s="48">
        <f>'2 Income Statement'!B25</f>
        <v>0</v>
      </c>
      <c r="D23" s="149"/>
      <c r="E23" s="146"/>
      <c r="F23" s="150"/>
      <c r="G23" s="149"/>
      <c r="H23" s="149"/>
      <c r="I23" s="151"/>
      <c r="J23" s="152"/>
      <c r="K23" s="87">
        <f t="shared" si="2"/>
        <v>0</v>
      </c>
      <c r="L23" s="87">
        <f t="shared" si="3"/>
        <v>0</v>
      </c>
      <c r="M23" s="133"/>
      <c r="N23" s="133"/>
      <c r="O23" s="83"/>
    </row>
    <row r="24" spans="2:15" ht="15">
      <c r="B24" t="s">
        <v>492</v>
      </c>
      <c r="C24" s="48">
        <f>'2 Income Statement'!B26</f>
        <v>0</v>
      </c>
      <c r="D24" s="149"/>
      <c r="E24" s="146"/>
      <c r="F24" s="150"/>
      <c r="G24" s="149"/>
      <c r="H24" s="149"/>
      <c r="I24" s="151"/>
      <c r="J24" s="152"/>
      <c r="K24" s="87">
        <f t="shared" si="2"/>
        <v>0</v>
      </c>
      <c r="L24" s="87">
        <f t="shared" si="3"/>
        <v>0</v>
      </c>
      <c r="M24" s="133"/>
      <c r="N24" s="133"/>
      <c r="O24" s="83"/>
    </row>
    <row r="25" spans="2:15" ht="15">
      <c r="B25" t="s">
        <v>493</v>
      </c>
      <c r="C25" s="48">
        <f>'2 Income Statement'!B27</f>
        <v>0</v>
      </c>
      <c r="D25" s="149"/>
      <c r="E25" s="146"/>
      <c r="F25" s="150"/>
      <c r="G25" s="149"/>
      <c r="H25" s="149"/>
      <c r="I25" s="151"/>
      <c r="J25" s="152"/>
      <c r="K25" s="87">
        <f t="shared" si="2"/>
        <v>0</v>
      </c>
      <c r="L25" s="87">
        <f t="shared" si="3"/>
        <v>0</v>
      </c>
      <c r="M25" s="133"/>
      <c r="N25" s="133"/>
      <c r="O25" s="83"/>
    </row>
    <row r="26" spans="2:15" ht="15">
      <c r="B26" t="s">
        <v>494</v>
      </c>
      <c r="C26" s="48">
        <f>'2 Income Statement'!B28</f>
        <v>0</v>
      </c>
      <c r="D26" s="149"/>
      <c r="E26" s="146"/>
      <c r="F26" s="150"/>
      <c r="G26" s="149"/>
      <c r="H26" s="149"/>
      <c r="I26" s="151"/>
      <c r="J26" s="152"/>
      <c r="K26" s="87">
        <f t="shared" si="2"/>
        <v>0</v>
      </c>
      <c r="L26" s="87">
        <f t="shared" si="3"/>
        <v>0</v>
      </c>
      <c r="M26" s="133"/>
      <c r="N26" s="133"/>
      <c r="O26" s="83"/>
    </row>
    <row r="27" spans="2:15" ht="15">
      <c r="B27" t="s">
        <v>495</v>
      </c>
      <c r="C27" s="48">
        <f>'2 Income Statement'!B29</f>
        <v>0</v>
      </c>
      <c r="D27" s="149"/>
      <c r="E27" s="146"/>
      <c r="F27" s="150"/>
      <c r="G27" s="149"/>
      <c r="H27" s="149"/>
      <c r="I27" s="151"/>
      <c r="J27" s="152"/>
      <c r="K27" s="87">
        <f aca="true" t="shared" si="4" ref="K27:K90">IF(I27&gt;0,((I27*I27)*J27),0)</f>
        <v>0</v>
      </c>
      <c r="L27" s="87">
        <f aca="true" t="shared" si="5" ref="L27:L90">IF(H27&gt;0,(((F27/H27)*K27)/G27),0)*D27</f>
        <v>0</v>
      </c>
      <c r="M27" s="133"/>
      <c r="N27" s="133"/>
      <c r="O27" s="83"/>
    </row>
    <row r="28" spans="2:12" ht="12.75">
      <c r="B28" t="s">
        <v>26</v>
      </c>
      <c r="C28" s="48">
        <f>'2 Income Statement'!B30</f>
        <v>0</v>
      </c>
      <c r="D28" s="149"/>
      <c r="E28" s="146"/>
      <c r="F28" s="150"/>
      <c r="G28" s="149"/>
      <c r="H28" s="149"/>
      <c r="I28" s="151"/>
      <c r="J28" s="152"/>
      <c r="K28" s="87">
        <f t="shared" si="4"/>
        <v>0</v>
      </c>
      <c r="L28" s="87">
        <f t="shared" si="5"/>
        <v>0</v>
      </c>
    </row>
    <row r="29" spans="2:12" ht="12.75">
      <c r="B29" t="s">
        <v>27</v>
      </c>
      <c r="C29" s="48">
        <f>'2 Income Statement'!B31</f>
        <v>0</v>
      </c>
      <c r="D29" s="149"/>
      <c r="E29" s="146"/>
      <c r="F29" s="150"/>
      <c r="G29" s="149"/>
      <c r="H29" s="149"/>
      <c r="I29" s="151"/>
      <c r="J29" s="152"/>
      <c r="K29" s="87">
        <f t="shared" si="4"/>
        <v>0</v>
      </c>
      <c r="L29" s="87">
        <f t="shared" si="5"/>
        <v>0</v>
      </c>
    </row>
    <row r="30" spans="2:12" ht="12.75">
      <c r="B30" t="s">
        <v>28</v>
      </c>
      <c r="C30" s="48">
        <f>'2 Income Statement'!B32</f>
        <v>0</v>
      </c>
      <c r="D30" s="149"/>
      <c r="E30" s="146"/>
      <c r="F30" s="150"/>
      <c r="G30" s="149"/>
      <c r="H30" s="149"/>
      <c r="I30" s="151"/>
      <c r="J30" s="152"/>
      <c r="K30" s="87">
        <f t="shared" si="4"/>
        <v>0</v>
      </c>
      <c r="L30" s="87">
        <f t="shared" si="5"/>
        <v>0</v>
      </c>
    </row>
    <row r="31" spans="2:12" ht="12.75">
      <c r="B31" t="s">
        <v>29</v>
      </c>
      <c r="C31" s="48">
        <f>'2 Income Statement'!B33</f>
        <v>0</v>
      </c>
      <c r="D31" s="149"/>
      <c r="E31" s="146"/>
      <c r="F31" s="150"/>
      <c r="G31" s="149"/>
      <c r="H31" s="149"/>
      <c r="I31" s="151"/>
      <c r="J31" s="152"/>
      <c r="K31" s="87">
        <f t="shared" si="4"/>
        <v>0</v>
      </c>
      <c r="L31" s="87">
        <f t="shared" si="5"/>
        <v>0</v>
      </c>
    </row>
    <row r="32" spans="2:12" ht="12.75">
      <c r="B32" t="s">
        <v>30</v>
      </c>
      <c r="C32" s="48">
        <f>'2 Income Statement'!B34</f>
        <v>0</v>
      </c>
      <c r="D32" s="149"/>
      <c r="E32" s="146"/>
      <c r="F32" s="150"/>
      <c r="G32" s="149"/>
      <c r="H32" s="149"/>
      <c r="I32" s="151"/>
      <c r="J32" s="152"/>
      <c r="K32" s="87">
        <f t="shared" si="4"/>
        <v>0</v>
      </c>
      <c r="L32" s="87">
        <f t="shared" si="5"/>
        <v>0</v>
      </c>
    </row>
    <row r="33" spans="2:12" ht="12.75">
      <c r="B33" t="s">
        <v>31</v>
      </c>
      <c r="C33" s="48">
        <f>'2 Income Statement'!B35</f>
        <v>0</v>
      </c>
      <c r="D33" s="149"/>
      <c r="E33" s="146"/>
      <c r="F33" s="150"/>
      <c r="G33" s="149"/>
      <c r="H33" s="149"/>
      <c r="I33" s="151"/>
      <c r="J33" s="152"/>
      <c r="K33" s="87">
        <f t="shared" si="4"/>
        <v>0</v>
      </c>
      <c r="L33" s="87">
        <f t="shared" si="5"/>
        <v>0</v>
      </c>
    </row>
    <row r="34" spans="2:12" ht="12.75">
      <c r="B34" t="s">
        <v>32</v>
      </c>
      <c r="C34" s="48">
        <f>'2 Income Statement'!B36</f>
        <v>0</v>
      </c>
      <c r="D34" s="149"/>
      <c r="E34" s="146"/>
      <c r="F34" s="150"/>
      <c r="G34" s="149"/>
      <c r="H34" s="149"/>
      <c r="I34" s="151"/>
      <c r="J34" s="152"/>
      <c r="K34" s="87">
        <f t="shared" si="4"/>
        <v>0</v>
      </c>
      <c r="L34" s="87">
        <f t="shared" si="5"/>
        <v>0</v>
      </c>
    </row>
    <row r="35" spans="2:12" ht="12.75">
      <c r="B35" t="s">
        <v>33</v>
      </c>
      <c r="C35" s="48">
        <f>'2 Income Statement'!B37</f>
        <v>0</v>
      </c>
      <c r="D35" s="149"/>
      <c r="E35" s="146"/>
      <c r="F35" s="150"/>
      <c r="G35" s="149"/>
      <c r="H35" s="149"/>
      <c r="I35" s="151"/>
      <c r="J35" s="152"/>
      <c r="K35" s="87">
        <f t="shared" si="4"/>
        <v>0</v>
      </c>
      <c r="L35" s="87">
        <f t="shared" si="5"/>
        <v>0</v>
      </c>
    </row>
    <row r="36" spans="2:12" ht="12.75">
      <c r="B36" t="s">
        <v>34</v>
      </c>
      <c r="C36" s="48">
        <f>'2 Income Statement'!B38</f>
        <v>0</v>
      </c>
      <c r="D36" s="149"/>
      <c r="E36" s="146"/>
      <c r="F36" s="150"/>
      <c r="G36" s="149"/>
      <c r="H36" s="149"/>
      <c r="I36" s="151"/>
      <c r="J36" s="152"/>
      <c r="K36" s="87">
        <f t="shared" si="4"/>
        <v>0</v>
      </c>
      <c r="L36" s="87">
        <f t="shared" si="5"/>
        <v>0</v>
      </c>
    </row>
    <row r="37" spans="2:12" ht="12.75">
      <c r="B37" t="s">
        <v>35</v>
      </c>
      <c r="C37" s="48">
        <f>'2 Income Statement'!B39</f>
        <v>0</v>
      </c>
      <c r="D37" s="149"/>
      <c r="E37" s="146"/>
      <c r="F37" s="150"/>
      <c r="G37" s="149"/>
      <c r="H37" s="149"/>
      <c r="I37" s="151"/>
      <c r="J37" s="152"/>
      <c r="K37" s="87">
        <f t="shared" si="4"/>
        <v>0</v>
      </c>
      <c r="L37" s="87">
        <f t="shared" si="5"/>
        <v>0</v>
      </c>
    </row>
    <row r="38" spans="2:12" ht="12.75">
      <c r="B38" t="s">
        <v>36</v>
      </c>
      <c r="C38" s="48">
        <f>'2 Income Statement'!B40</f>
        <v>0</v>
      </c>
      <c r="D38" s="149"/>
      <c r="E38" s="146"/>
      <c r="F38" s="150"/>
      <c r="G38" s="149"/>
      <c r="H38" s="149"/>
      <c r="I38" s="151"/>
      <c r="J38" s="152"/>
      <c r="K38" s="87">
        <f t="shared" si="4"/>
        <v>0</v>
      </c>
      <c r="L38" s="87">
        <f t="shared" si="5"/>
        <v>0</v>
      </c>
    </row>
    <row r="39" spans="2:12" ht="12.75">
      <c r="B39" t="s">
        <v>37</v>
      </c>
      <c r="C39" s="48">
        <f>'2 Income Statement'!B41</f>
        <v>0</v>
      </c>
      <c r="D39" s="149"/>
      <c r="E39" s="146"/>
      <c r="F39" s="150"/>
      <c r="G39" s="149"/>
      <c r="H39" s="149"/>
      <c r="I39" s="151"/>
      <c r="J39" s="152"/>
      <c r="K39" s="87">
        <f t="shared" si="4"/>
        <v>0</v>
      </c>
      <c r="L39" s="87">
        <f t="shared" si="5"/>
        <v>0</v>
      </c>
    </row>
    <row r="40" spans="2:12" ht="12.75">
      <c r="B40" t="s">
        <v>38</v>
      </c>
      <c r="C40" s="48">
        <f>'2 Income Statement'!B42</f>
        <v>0</v>
      </c>
      <c r="D40" s="149"/>
      <c r="E40" s="146"/>
      <c r="F40" s="150"/>
      <c r="G40" s="149"/>
      <c r="H40" s="149"/>
      <c r="I40" s="151"/>
      <c r="J40" s="152"/>
      <c r="K40" s="87">
        <f t="shared" si="4"/>
        <v>0</v>
      </c>
      <c r="L40" s="87">
        <f t="shared" si="5"/>
        <v>0</v>
      </c>
    </row>
    <row r="41" spans="2:12" ht="12.75">
      <c r="B41" t="s">
        <v>39</v>
      </c>
      <c r="C41" s="48">
        <f>'2 Income Statement'!B43</f>
        <v>0</v>
      </c>
      <c r="D41" s="149"/>
      <c r="E41" s="146"/>
      <c r="F41" s="150"/>
      <c r="G41" s="149"/>
      <c r="H41" s="149"/>
      <c r="I41" s="151"/>
      <c r="J41" s="152"/>
      <c r="K41" s="87">
        <f t="shared" si="4"/>
        <v>0</v>
      </c>
      <c r="L41" s="87">
        <f t="shared" si="5"/>
        <v>0</v>
      </c>
    </row>
    <row r="42" spans="2:12" ht="12.75">
      <c r="B42" t="s">
        <v>40</v>
      </c>
      <c r="C42" s="48">
        <f>'2 Income Statement'!B44</f>
        <v>0</v>
      </c>
      <c r="D42" s="149"/>
      <c r="E42" s="146"/>
      <c r="F42" s="150"/>
      <c r="G42" s="149"/>
      <c r="H42" s="149"/>
      <c r="I42" s="151"/>
      <c r="J42" s="152"/>
      <c r="K42" s="87">
        <f t="shared" si="4"/>
        <v>0</v>
      </c>
      <c r="L42" s="87">
        <f t="shared" si="5"/>
        <v>0</v>
      </c>
    </row>
    <row r="43" spans="2:12" ht="12.75">
      <c r="B43" t="s">
        <v>41</v>
      </c>
      <c r="C43" s="48">
        <f>'2 Income Statement'!B45</f>
        <v>0</v>
      </c>
      <c r="D43" s="149"/>
      <c r="E43" s="146"/>
      <c r="F43" s="150"/>
      <c r="G43" s="149"/>
      <c r="H43" s="149"/>
      <c r="I43" s="151"/>
      <c r="J43" s="152"/>
      <c r="K43" s="87">
        <f t="shared" si="4"/>
        <v>0</v>
      </c>
      <c r="L43" s="87">
        <f t="shared" si="5"/>
        <v>0</v>
      </c>
    </row>
    <row r="44" spans="2:12" ht="12.75">
      <c r="B44" t="s">
        <v>42</v>
      </c>
      <c r="C44" s="48">
        <f>'2 Income Statement'!B46</f>
        <v>0</v>
      </c>
      <c r="D44" s="149"/>
      <c r="E44" s="146"/>
      <c r="F44" s="150"/>
      <c r="G44" s="149"/>
      <c r="H44" s="149"/>
      <c r="I44" s="151"/>
      <c r="J44" s="152"/>
      <c r="K44" s="87">
        <f t="shared" si="4"/>
        <v>0</v>
      </c>
      <c r="L44" s="87">
        <f t="shared" si="5"/>
        <v>0</v>
      </c>
    </row>
    <row r="45" spans="2:12" ht="12.75">
      <c r="B45" t="s">
        <v>43</v>
      </c>
      <c r="C45" s="48">
        <f>'2 Income Statement'!B47</f>
        <v>0</v>
      </c>
      <c r="D45" s="149"/>
      <c r="E45" s="146"/>
      <c r="F45" s="150"/>
      <c r="G45" s="149"/>
      <c r="H45" s="149"/>
      <c r="I45" s="151"/>
      <c r="J45" s="152"/>
      <c r="K45" s="87">
        <f t="shared" si="4"/>
        <v>0</v>
      </c>
      <c r="L45" s="87">
        <f t="shared" si="5"/>
        <v>0</v>
      </c>
    </row>
    <row r="46" spans="2:12" ht="12.75">
      <c r="B46" t="s">
        <v>44</v>
      </c>
      <c r="C46" s="48">
        <f>'2 Income Statement'!B48</f>
        <v>0</v>
      </c>
      <c r="D46" s="149"/>
      <c r="E46" s="146"/>
      <c r="F46" s="150"/>
      <c r="G46" s="149"/>
      <c r="H46" s="149"/>
      <c r="I46" s="151"/>
      <c r="J46" s="152"/>
      <c r="K46" s="87">
        <f t="shared" si="4"/>
        <v>0</v>
      </c>
      <c r="L46" s="87">
        <f t="shared" si="5"/>
        <v>0</v>
      </c>
    </row>
    <row r="47" spans="2:12" ht="12.75">
      <c r="B47" t="s">
        <v>45</v>
      </c>
      <c r="C47" s="48">
        <f>'2 Income Statement'!B49</f>
        <v>0</v>
      </c>
      <c r="D47" s="149"/>
      <c r="E47" s="146"/>
      <c r="F47" s="150"/>
      <c r="G47" s="149"/>
      <c r="H47" s="149"/>
      <c r="I47" s="151"/>
      <c r="J47" s="152"/>
      <c r="K47" s="87">
        <f t="shared" si="4"/>
        <v>0</v>
      </c>
      <c r="L47" s="87">
        <f t="shared" si="5"/>
        <v>0</v>
      </c>
    </row>
    <row r="48" spans="2:12" ht="12.75">
      <c r="B48" t="s">
        <v>46</v>
      </c>
      <c r="C48" s="48">
        <f>'2 Income Statement'!B50</f>
        <v>0</v>
      </c>
      <c r="D48" s="149"/>
      <c r="E48" s="146"/>
      <c r="F48" s="150"/>
      <c r="G48" s="149"/>
      <c r="H48" s="149"/>
      <c r="I48" s="151"/>
      <c r="J48" s="152"/>
      <c r="K48" s="87">
        <f t="shared" si="4"/>
        <v>0</v>
      </c>
      <c r="L48" s="87">
        <f t="shared" si="5"/>
        <v>0</v>
      </c>
    </row>
    <row r="49" spans="2:12" ht="12.75">
      <c r="B49" t="s">
        <v>47</v>
      </c>
      <c r="C49" s="48">
        <f>'2 Income Statement'!B51</f>
        <v>0</v>
      </c>
      <c r="D49" s="149"/>
      <c r="E49" s="146"/>
      <c r="F49" s="150"/>
      <c r="G49" s="149"/>
      <c r="H49" s="149"/>
      <c r="I49" s="151"/>
      <c r="J49" s="152"/>
      <c r="K49" s="87">
        <f t="shared" si="4"/>
        <v>0</v>
      </c>
      <c r="L49" s="87">
        <f t="shared" si="5"/>
        <v>0</v>
      </c>
    </row>
    <row r="50" spans="2:12" ht="12.75">
      <c r="B50" t="s">
        <v>48</v>
      </c>
      <c r="C50" s="48">
        <f>'2 Income Statement'!B52</f>
        <v>0</v>
      </c>
      <c r="D50" s="149"/>
      <c r="E50" s="146"/>
      <c r="F50" s="150"/>
      <c r="G50" s="149"/>
      <c r="H50" s="149"/>
      <c r="I50" s="151"/>
      <c r="J50" s="152"/>
      <c r="K50" s="87">
        <f t="shared" si="4"/>
        <v>0</v>
      </c>
      <c r="L50" s="87">
        <f t="shared" si="5"/>
        <v>0</v>
      </c>
    </row>
    <row r="51" spans="2:12" ht="12.75">
      <c r="B51" t="s">
        <v>49</v>
      </c>
      <c r="C51" s="48">
        <f>'2 Income Statement'!B53</f>
        <v>0</v>
      </c>
      <c r="D51" s="149"/>
      <c r="E51" s="146"/>
      <c r="F51" s="150"/>
      <c r="G51" s="149"/>
      <c r="H51" s="149"/>
      <c r="I51" s="151"/>
      <c r="J51" s="152"/>
      <c r="K51" s="87">
        <f t="shared" si="4"/>
        <v>0</v>
      </c>
      <c r="L51" s="87">
        <f t="shared" si="5"/>
        <v>0</v>
      </c>
    </row>
    <row r="52" spans="2:12" ht="12.75">
      <c r="B52" t="s">
        <v>50</v>
      </c>
      <c r="C52" s="48">
        <f>'2 Income Statement'!B54</f>
        <v>0</v>
      </c>
      <c r="D52" s="149"/>
      <c r="E52" s="146"/>
      <c r="F52" s="150"/>
      <c r="G52" s="149"/>
      <c r="H52" s="149"/>
      <c r="I52" s="151"/>
      <c r="J52" s="152"/>
      <c r="K52" s="87">
        <f t="shared" si="4"/>
        <v>0</v>
      </c>
      <c r="L52" s="87">
        <f t="shared" si="5"/>
        <v>0</v>
      </c>
    </row>
    <row r="53" spans="2:12" ht="12.75">
      <c r="B53" t="s">
        <v>51</v>
      </c>
      <c r="C53" s="48">
        <f>'2 Income Statement'!B55</f>
        <v>0</v>
      </c>
      <c r="D53" s="149"/>
      <c r="E53" s="146"/>
      <c r="F53" s="150"/>
      <c r="G53" s="149"/>
      <c r="H53" s="149"/>
      <c r="I53" s="151"/>
      <c r="J53" s="152"/>
      <c r="K53" s="87">
        <f t="shared" si="4"/>
        <v>0</v>
      </c>
      <c r="L53" s="87">
        <f t="shared" si="5"/>
        <v>0</v>
      </c>
    </row>
    <row r="54" spans="2:12" ht="12.75">
      <c r="B54" t="s">
        <v>52</v>
      </c>
      <c r="C54" s="48">
        <f>'2 Income Statement'!B56</f>
        <v>0</v>
      </c>
      <c r="D54" s="149"/>
      <c r="E54" s="146"/>
      <c r="F54" s="150"/>
      <c r="G54" s="149"/>
      <c r="H54" s="149"/>
      <c r="I54" s="151"/>
      <c r="J54" s="152"/>
      <c r="K54" s="87">
        <f t="shared" si="4"/>
        <v>0</v>
      </c>
      <c r="L54" s="87">
        <f t="shared" si="5"/>
        <v>0</v>
      </c>
    </row>
    <row r="55" spans="2:12" ht="12.75">
      <c r="B55" t="s">
        <v>53</v>
      </c>
      <c r="C55" s="48">
        <f>'2 Income Statement'!B57</f>
        <v>0</v>
      </c>
      <c r="D55" s="149"/>
      <c r="E55" s="146"/>
      <c r="F55" s="150"/>
      <c r="G55" s="149"/>
      <c r="H55" s="149"/>
      <c r="I55" s="151"/>
      <c r="J55" s="152"/>
      <c r="K55" s="87">
        <f t="shared" si="4"/>
        <v>0</v>
      </c>
      <c r="L55" s="87">
        <f t="shared" si="5"/>
        <v>0</v>
      </c>
    </row>
    <row r="56" spans="2:12" ht="12.75">
      <c r="B56" t="s">
        <v>54</v>
      </c>
      <c r="C56" s="48">
        <f>'2 Income Statement'!B58</f>
        <v>0</v>
      </c>
      <c r="D56" s="149"/>
      <c r="E56" s="146"/>
      <c r="F56" s="150"/>
      <c r="G56" s="149"/>
      <c r="H56" s="149"/>
      <c r="I56" s="151"/>
      <c r="J56" s="152"/>
      <c r="K56" s="87">
        <f t="shared" si="4"/>
        <v>0</v>
      </c>
      <c r="L56" s="87">
        <f t="shared" si="5"/>
        <v>0</v>
      </c>
    </row>
    <row r="57" spans="2:12" ht="12.75">
      <c r="B57" t="s">
        <v>55</v>
      </c>
      <c r="C57" s="48">
        <f>'2 Income Statement'!B59</f>
        <v>0</v>
      </c>
      <c r="D57" s="149"/>
      <c r="E57" s="146"/>
      <c r="F57" s="150"/>
      <c r="G57" s="149"/>
      <c r="H57" s="149"/>
      <c r="I57" s="151"/>
      <c r="J57" s="152"/>
      <c r="K57" s="87">
        <f t="shared" si="4"/>
        <v>0</v>
      </c>
      <c r="L57" s="87">
        <f t="shared" si="5"/>
        <v>0</v>
      </c>
    </row>
    <row r="58" spans="2:12" ht="12.75">
      <c r="B58" t="s">
        <v>56</v>
      </c>
      <c r="C58" s="48">
        <f>'2 Income Statement'!B60</f>
        <v>0</v>
      </c>
      <c r="D58" s="149"/>
      <c r="E58" s="146"/>
      <c r="F58" s="150"/>
      <c r="G58" s="149"/>
      <c r="H58" s="149"/>
      <c r="I58" s="151"/>
      <c r="J58" s="152"/>
      <c r="K58" s="87">
        <f t="shared" si="4"/>
        <v>0</v>
      </c>
      <c r="L58" s="87">
        <f t="shared" si="5"/>
        <v>0</v>
      </c>
    </row>
    <row r="59" spans="2:12" ht="12.75">
      <c r="B59" t="s">
        <v>57</v>
      </c>
      <c r="C59" s="48">
        <f>'2 Income Statement'!B61</f>
        <v>0</v>
      </c>
      <c r="D59" s="149"/>
      <c r="E59" s="146"/>
      <c r="F59" s="150"/>
      <c r="G59" s="149"/>
      <c r="H59" s="149"/>
      <c r="I59" s="151"/>
      <c r="J59" s="152"/>
      <c r="K59" s="87">
        <f t="shared" si="4"/>
        <v>0</v>
      </c>
      <c r="L59" s="87">
        <f t="shared" si="5"/>
        <v>0</v>
      </c>
    </row>
    <row r="60" spans="2:12" ht="12.75">
      <c r="B60" t="s">
        <v>58</v>
      </c>
      <c r="C60" s="48">
        <f>'2 Income Statement'!B62</f>
        <v>0</v>
      </c>
      <c r="D60" s="149"/>
      <c r="E60" s="146"/>
      <c r="F60" s="150"/>
      <c r="G60" s="149"/>
      <c r="H60" s="149"/>
      <c r="I60" s="151"/>
      <c r="J60" s="152"/>
      <c r="K60" s="87">
        <f t="shared" si="4"/>
        <v>0</v>
      </c>
      <c r="L60" s="87">
        <f t="shared" si="5"/>
        <v>0</v>
      </c>
    </row>
    <row r="61" spans="2:12" ht="12.75">
      <c r="B61" t="s">
        <v>59</v>
      </c>
      <c r="C61" s="48">
        <f>'2 Income Statement'!B63</f>
        <v>0</v>
      </c>
      <c r="D61" s="149"/>
      <c r="E61" s="146"/>
      <c r="F61" s="150"/>
      <c r="G61" s="149"/>
      <c r="H61" s="149"/>
      <c r="I61" s="151"/>
      <c r="J61" s="152"/>
      <c r="K61" s="87">
        <f t="shared" si="4"/>
        <v>0</v>
      </c>
      <c r="L61" s="87">
        <f t="shared" si="5"/>
        <v>0</v>
      </c>
    </row>
    <row r="62" spans="2:12" ht="12.75">
      <c r="B62" t="s">
        <v>60</v>
      </c>
      <c r="C62" s="48">
        <f>'2 Income Statement'!B64</f>
        <v>0</v>
      </c>
      <c r="D62" s="149"/>
      <c r="E62" s="146"/>
      <c r="F62" s="150"/>
      <c r="G62" s="149"/>
      <c r="H62" s="149"/>
      <c r="I62" s="151"/>
      <c r="J62" s="152"/>
      <c r="K62" s="87">
        <f t="shared" si="4"/>
        <v>0</v>
      </c>
      <c r="L62" s="87">
        <f t="shared" si="5"/>
        <v>0</v>
      </c>
    </row>
    <row r="63" spans="2:12" ht="12.75">
      <c r="B63" t="s">
        <v>61</v>
      </c>
      <c r="C63" s="48">
        <f>'2 Income Statement'!B65</f>
        <v>0</v>
      </c>
      <c r="D63" s="149"/>
      <c r="E63" s="146"/>
      <c r="F63" s="150"/>
      <c r="G63" s="149"/>
      <c r="H63" s="149"/>
      <c r="I63" s="151"/>
      <c r="J63" s="152"/>
      <c r="K63" s="87">
        <f t="shared" si="4"/>
        <v>0</v>
      </c>
      <c r="L63" s="87">
        <f t="shared" si="5"/>
        <v>0</v>
      </c>
    </row>
    <row r="64" spans="2:12" ht="12.75">
      <c r="B64" t="s">
        <v>62</v>
      </c>
      <c r="C64" s="48">
        <f>'2 Income Statement'!B66</f>
        <v>0</v>
      </c>
      <c r="D64" s="149"/>
      <c r="E64" s="146"/>
      <c r="F64" s="150"/>
      <c r="G64" s="149"/>
      <c r="H64" s="149"/>
      <c r="I64" s="151"/>
      <c r="J64" s="152"/>
      <c r="K64" s="87">
        <f t="shared" si="4"/>
        <v>0</v>
      </c>
      <c r="L64" s="87">
        <f t="shared" si="5"/>
        <v>0</v>
      </c>
    </row>
    <row r="65" spans="2:12" ht="12.75">
      <c r="B65" t="s">
        <v>63</v>
      </c>
      <c r="C65" s="48">
        <f>'2 Income Statement'!B67</f>
        <v>0</v>
      </c>
      <c r="D65" s="149"/>
      <c r="E65" s="146"/>
      <c r="F65" s="150"/>
      <c r="G65" s="149"/>
      <c r="H65" s="149"/>
      <c r="I65" s="151"/>
      <c r="J65" s="152"/>
      <c r="K65" s="87">
        <f t="shared" si="4"/>
        <v>0</v>
      </c>
      <c r="L65" s="87">
        <f t="shared" si="5"/>
        <v>0</v>
      </c>
    </row>
    <row r="66" spans="2:12" ht="12.75">
      <c r="B66" t="s">
        <v>64</v>
      </c>
      <c r="C66" s="48">
        <f>'2 Income Statement'!B68</f>
        <v>0</v>
      </c>
      <c r="D66" s="149"/>
      <c r="E66" s="146"/>
      <c r="F66" s="150"/>
      <c r="G66" s="149"/>
      <c r="H66" s="149"/>
      <c r="I66" s="151"/>
      <c r="J66" s="152"/>
      <c r="K66" s="87">
        <f t="shared" si="4"/>
        <v>0</v>
      </c>
      <c r="L66" s="87">
        <f t="shared" si="5"/>
        <v>0</v>
      </c>
    </row>
    <row r="67" spans="2:12" ht="12.75">
      <c r="B67" t="s">
        <v>65</v>
      </c>
      <c r="C67" s="48">
        <f>'2 Income Statement'!B69</f>
        <v>0</v>
      </c>
      <c r="D67" s="149"/>
      <c r="E67" s="146"/>
      <c r="F67" s="150"/>
      <c r="G67" s="149"/>
      <c r="H67" s="149"/>
      <c r="I67" s="151"/>
      <c r="J67" s="152"/>
      <c r="K67" s="87">
        <f t="shared" si="4"/>
        <v>0</v>
      </c>
      <c r="L67" s="87">
        <f t="shared" si="5"/>
        <v>0</v>
      </c>
    </row>
    <row r="68" spans="2:12" ht="12.75">
      <c r="B68" t="s">
        <v>66</v>
      </c>
      <c r="C68" s="48">
        <f>'2 Income Statement'!B70</f>
        <v>0</v>
      </c>
      <c r="D68" s="149"/>
      <c r="E68" s="146"/>
      <c r="F68" s="150"/>
      <c r="G68" s="149"/>
      <c r="H68" s="149"/>
      <c r="I68" s="151"/>
      <c r="J68" s="152"/>
      <c r="K68" s="87">
        <f t="shared" si="4"/>
        <v>0</v>
      </c>
      <c r="L68" s="87">
        <f t="shared" si="5"/>
        <v>0</v>
      </c>
    </row>
    <row r="69" spans="2:12" ht="12.75">
      <c r="B69" t="s">
        <v>67</v>
      </c>
      <c r="C69" s="48">
        <f>'2 Income Statement'!B71</f>
        <v>0</v>
      </c>
      <c r="D69" s="149"/>
      <c r="E69" s="146"/>
      <c r="F69" s="150"/>
      <c r="G69" s="149"/>
      <c r="H69" s="149"/>
      <c r="I69" s="151"/>
      <c r="J69" s="152"/>
      <c r="K69" s="87">
        <f t="shared" si="4"/>
        <v>0</v>
      </c>
      <c r="L69" s="87">
        <f t="shared" si="5"/>
        <v>0</v>
      </c>
    </row>
    <row r="70" spans="2:12" ht="12.75">
      <c r="B70" t="s">
        <v>68</v>
      </c>
      <c r="C70" s="48">
        <f>'2 Income Statement'!B72</f>
        <v>0</v>
      </c>
      <c r="D70" s="149"/>
      <c r="E70" s="146"/>
      <c r="F70" s="150"/>
      <c r="G70" s="149"/>
      <c r="H70" s="149"/>
      <c r="I70" s="151"/>
      <c r="J70" s="152"/>
      <c r="K70" s="87">
        <f t="shared" si="4"/>
        <v>0</v>
      </c>
      <c r="L70" s="87">
        <f t="shared" si="5"/>
        <v>0</v>
      </c>
    </row>
    <row r="71" spans="2:12" ht="12.75">
      <c r="B71" t="s">
        <v>69</v>
      </c>
      <c r="C71" s="48">
        <f>'2 Income Statement'!B73</f>
        <v>0</v>
      </c>
      <c r="D71" s="149"/>
      <c r="E71" s="146"/>
      <c r="F71" s="150"/>
      <c r="G71" s="149"/>
      <c r="H71" s="149"/>
      <c r="I71" s="151"/>
      <c r="J71" s="152"/>
      <c r="K71" s="87">
        <f t="shared" si="4"/>
        <v>0</v>
      </c>
      <c r="L71" s="87">
        <f t="shared" si="5"/>
        <v>0</v>
      </c>
    </row>
    <row r="72" spans="2:12" ht="12.75">
      <c r="B72" t="s">
        <v>70</v>
      </c>
      <c r="C72" s="48">
        <f>'2 Income Statement'!B74</f>
        <v>0</v>
      </c>
      <c r="D72" s="149"/>
      <c r="E72" s="146"/>
      <c r="F72" s="150"/>
      <c r="G72" s="149"/>
      <c r="H72" s="149"/>
      <c r="I72" s="151"/>
      <c r="J72" s="152"/>
      <c r="K72" s="87">
        <f t="shared" si="4"/>
        <v>0</v>
      </c>
      <c r="L72" s="87">
        <f t="shared" si="5"/>
        <v>0</v>
      </c>
    </row>
    <row r="73" spans="2:12" ht="12.75">
      <c r="B73" t="s">
        <v>71</v>
      </c>
      <c r="C73" s="48">
        <f>'2 Income Statement'!B75</f>
        <v>0</v>
      </c>
      <c r="D73" s="149"/>
      <c r="E73" s="146"/>
      <c r="F73" s="150"/>
      <c r="G73" s="149"/>
      <c r="H73" s="149"/>
      <c r="I73" s="151"/>
      <c r="J73" s="152"/>
      <c r="K73" s="87">
        <f t="shared" si="4"/>
        <v>0</v>
      </c>
      <c r="L73" s="87">
        <f t="shared" si="5"/>
        <v>0</v>
      </c>
    </row>
    <row r="74" spans="2:12" ht="12.75">
      <c r="B74" t="s">
        <v>72</v>
      </c>
      <c r="C74" s="48">
        <f>'2 Income Statement'!B76</f>
        <v>0</v>
      </c>
      <c r="D74" s="149"/>
      <c r="E74" s="146"/>
      <c r="F74" s="150"/>
      <c r="G74" s="149"/>
      <c r="H74" s="149"/>
      <c r="I74" s="151"/>
      <c r="J74" s="152"/>
      <c r="K74" s="87">
        <f t="shared" si="4"/>
        <v>0</v>
      </c>
      <c r="L74" s="87">
        <f t="shared" si="5"/>
        <v>0</v>
      </c>
    </row>
    <row r="75" spans="2:12" ht="12.75">
      <c r="B75" t="s">
        <v>73</v>
      </c>
      <c r="C75" s="48">
        <f>'2 Income Statement'!B77</f>
        <v>0</v>
      </c>
      <c r="D75" s="149"/>
      <c r="E75" s="146"/>
      <c r="F75" s="150"/>
      <c r="G75" s="149"/>
      <c r="H75" s="149"/>
      <c r="I75" s="151"/>
      <c r="J75" s="152"/>
      <c r="K75" s="87">
        <f t="shared" si="4"/>
        <v>0</v>
      </c>
      <c r="L75" s="87">
        <f t="shared" si="5"/>
        <v>0</v>
      </c>
    </row>
    <row r="76" spans="2:12" ht="12.75">
      <c r="B76" t="s">
        <v>74</v>
      </c>
      <c r="C76" s="48">
        <f>'2 Income Statement'!B78</f>
        <v>0</v>
      </c>
      <c r="D76" s="149"/>
      <c r="E76" s="146"/>
      <c r="F76" s="150"/>
      <c r="G76" s="149"/>
      <c r="H76" s="149"/>
      <c r="I76" s="151"/>
      <c r="J76" s="152"/>
      <c r="K76" s="87">
        <f t="shared" si="4"/>
        <v>0</v>
      </c>
      <c r="L76" s="87">
        <f t="shared" si="5"/>
        <v>0</v>
      </c>
    </row>
    <row r="77" spans="2:12" ht="12.75">
      <c r="B77" t="s">
        <v>75</v>
      </c>
      <c r="C77" s="48">
        <f>'2 Income Statement'!B79</f>
        <v>0</v>
      </c>
      <c r="D77" s="149"/>
      <c r="E77" s="146"/>
      <c r="F77" s="150"/>
      <c r="G77" s="149"/>
      <c r="H77" s="149"/>
      <c r="I77" s="151"/>
      <c r="J77" s="152"/>
      <c r="K77" s="87">
        <f t="shared" si="4"/>
        <v>0</v>
      </c>
      <c r="L77" s="87">
        <f t="shared" si="5"/>
        <v>0</v>
      </c>
    </row>
    <row r="78" spans="2:12" ht="12.75">
      <c r="B78" t="s">
        <v>76</v>
      </c>
      <c r="C78" s="48">
        <f>'2 Income Statement'!B80</f>
        <v>0</v>
      </c>
      <c r="D78" s="149"/>
      <c r="E78" s="146"/>
      <c r="F78" s="150"/>
      <c r="G78" s="149"/>
      <c r="H78" s="149"/>
      <c r="I78" s="151"/>
      <c r="J78" s="152"/>
      <c r="K78" s="87">
        <f t="shared" si="4"/>
        <v>0</v>
      </c>
      <c r="L78" s="87">
        <f t="shared" si="5"/>
        <v>0</v>
      </c>
    </row>
    <row r="79" spans="2:12" ht="12.75">
      <c r="B79" t="s">
        <v>77</v>
      </c>
      <c r="C79" s="48">
        <f>'2 Income Statement'!B81</f>
        <v>0</v>
      </c>
      <c r="D79" s="149"/>
      <c r="E79" s="146"/>
      <c r="F79" s="150"/>
      <c r="G79" s="149"/>
      <c r="H79" s="149"/>
      <c r="I79" s="151"/>
      <c r="J79" s="152"/>
      <c r="K79" s="87">
        <f t="shared" si="4"/>
        <v>0</v>
      </c>
      <c r="L79" s="87">
        <f t="shared" si="5"/>
        <v>0</v>
      </c>
    </row>
    <row r="80" spans="2:12" ht="12.75">
      <c r="B80" t="s">
        <v>78</v>
      </c>
      <c r="C80" s="48">
        <f>'2 Income Statement'!B82</f>
        <v>0</v>
      </c>
      <c r="D80" s="149"/>
      <c r="E80" s="146"/>
      <c r="F80" s="150"/>
      <c r="G80" s="149"/>
      <c r="H80" s="149"/>
      <c r="I80" s="151"/>
      <c r="J80" s="152"/>
      <c r="K80" s="87">
        <f t="shared" si="4"/>
        <v>0</v>
      </c>
      <c r="L80" s="87">
        <f t="shared" si="5"/>
        <v>0</v>
      </c>
    </row>
    <row r="81" spans="2:12" ht="12.75">
      <c r="B81" t="s">
        <v>79</v>
      </c>
      <c r="C81" s="48">
        <f>'2 Income Statement'!B83</f>
        <v>0</v>
      </c>
      <c r="D81" s="149"/>
      <c r="E81" s="146"/>
      <c r="F81" s="150"/>
      <c r="G81" s="149"/>
      <c r="H81" s="149"/>
      <c r="I81" s="151"/>
      <c r="J81" s="152"/>
      <c r="K81" s="87">
        <f t="shared" si="4"/>
        <v>0</v>
      </c>
      <c r="L81" s="87">
        <f t="shared" si="5"/>
        <v>0</v>
      </c>
    </row>
    <row r="82" spans="2:12" ht="12.75">
      <c r="B82" t="s">
        <v>80</v>
      </c>
      <c r="C82" s="48">
        <f>'2 Income Statement'!B84</f>
        <v>0</v>
      </c>
      <c r="D82" s="149"/>
      <c r="E82" s="146"/>
      <c r="F82" s="150"/>
      <c r="G82" s="149"/>
      <c r="H82" s="149"/>
      <c r="I82" s="151"/>
      <c r="J82" s="152"/>
      <c r="K82" s="87">
        <f t="shared" si="4"/>
        <v>0</v>
      </c>
      <c r="L82" s="87">
        <f t="shared" si="5"/>
        <v>0</v>
      </c>
    </row>
    <row r="83" spans="2:12" ht="12.75">
      <c r="B83" t="s">
        <v>81</v>
      </c>
      <c r="C83" s="48">
        <f>'2 Income Statement'!B85</f>
        <v>0</v>
      </c>
      <c r="D83" s="149"/>
      <c r="E83" s="146"/>
      <c r="F83" s="150"/>
      <c r="G83" s="149"/>
      <c r="H83" s="149"/>
      <c r="I83" s="151"/>
      <c r="J83" s="152"/>
      <c r="K83" s="87">
        <f t="shared" si="4"/>
        <v>0</v>
      </c>
      <c r="L83" s="87">
        <f t="shared" si="5"/>
        <v>0</v>
      </c>
    </row>
    <row r="84" spans="2:12" ht="12.75">
      <c r="B84" t="s">
        <v>82</v>
      </c>
      <c r="C84" s="48">
        <f>'2 Income Statement'!B86</f>
        <v>0</v>
      </c>
      <c r="D84" s="149"/>
      <c r="E84" s="146"/>
      <c r="F84" s="150"/>
      <c r="G84" s="149"/>
      <c r="H84" s="149"/>
      <c r="I84" s="151"/>
      <c r="J84" s="152"/>
      <c r="K84" s="87">
        <f t="shared" si="4"/>
        <v>0</v>
      </c>
      <c r="L84" s="87">
        <f t="shared" si="5"/>
        <v>0</v>
      </c>
    </row>
    <row r="85" spans="2:12" ht="12.75">
      <c r="B85" t="s">
        <v>83</v>
      </c>
      <c r="C85" s="48">
        <f>'2 Income Statement'!B87</f>
        <v>0</v>
      </c>
      <c r="D85" s="149"/>
      <c r="E85" s="146"/>
      <c r="F85" s="150"/>
      <c r="G85" s="149"/>
      <c r="H85" s="149"/>
      <c r="I85" s="151"/>
      <c r="J85" s="152"/>
      <c r="K85" s="87">
        <f t="shared" si="4"/>
        <v>0</v>
      </c>
      <c r="L85" s="87">
        <f t="shared" si="5"/>
        <v>0</v>
      </c>
    </row>
    <row r="86" spans="2:12" ht="12.75">
      <c r="B86" t="s">
        <v>84</v>
      </c>
      <c r="C86" s="48">
        <f>'2 Income Statement'!B88</f>
        <v>0</v>
      </c>
      <c r="D86" s="149"/>
      <c r="E86" s="146"/>
      <c r="F86" s="150"/>
      <c r="G86" s="149"/>
      <c r="H86" s="149"/>
      <c r="I86" s="151"/>
      <c r="J86" s="152"/>
      <c r="K86" s="87">
        <f t="shared" si="4"/>
        <v>0</v>
      </c>
      <c r="L86" s="87">
        <f t="shared" si="5"/>
        <v>0</v>
      </c>
    </row>
    <row r="87" spans="2:12" ht="12.75">
      <c r="B87" t="s">
        <v>85</v>
      </c>
      <c r="C87" s="48">
        <f>'2 Income Statement'!B89</f>
        <v>0</v>
      </c>
      <c r="D87" s="149"/>
      <c r="E87" s="146"/>
      <c r="F87" s="150"/>
      <c r="G87" s="149"/>
      <c r="H87" s="149"/>
      <c r="I87" s="151"/>
      <c r="J87" s="152"/>
      <c r="K87" s="87">
        <f t="shared" si="4"/>
        <v>0</v>
      </c>
      <c r="L87" s="87">
        <f t="shared" si="5"/>
        <v>0</v>
      </c>
    </row>
    <row r="88" spans="2:12" ht="12.75">
      <c r="B88" t="s">
        <v>86</v>
      </c>
      <c r="C88" s="48">
        <f>'2 Income Statement'!B90</f>
        <v>0</v>
      </c>
      <c r="D88" s="149"/>
      <c r="E88" s="146"/>
      <c r="F88" s="150"/>
      <c r="G88" s="149"/>
      <c r="H88" s="149"/>
      <c r="I88" s="151"/>
      <c r="J88" s="152"/>
      <c r="K88" s="87">
        <f t="shared" si="4"/>
        <v>0</v>
      </c>
      <c r="L88" s="87">
        <f t="shared" si="5"/>
        <v>0</v>
      </c>
    </row>
    <row r="89" spans="2:12" ht="12.75">
      <c r="B89" t="s">
        <v>87</v>
      </c>
      <c r="C89" s="48">
        <f>'2 Income Statement'!B91</f>
        <v>0</v>
      </c>
      <c r="D89" s="149"/>
      <c r="E89" s="146"/>
      <c r="F89" s="150"/>
      <c r="G89" s="149"/>
      <c r="H89" s="149"/>
      <c r="I89" s="151"/>
      <c r="J89" s="152"/>
      <c r="K89" s="87">
        <f t="shared" si="4"/>
        <v>0</v>
      </c>
      <c r="L89" s="87">
        <f t="shared" si="5"/>
        <v>0</v>
      </c>
    </row>
    <row r="90" spans="2:12" ht="12.75">
      <c r="B90" t="s">
        <v>88</v>
      </c>
      <c r="C90" s="48">
        <f>'2 Income Statement'!B92</f>
        <v>0</v>
      </c>
      <c r="D90" s="149"/>
      <c r="E90" s="146"/>
      <c r="F90" s="150"/>
      <c r="G90" s="149"/>
      <c r="H90" s="149"/>
      <c r="I90" s="151"/>
      <c r="J90" s="152"/>
      <c r="K90" s="87">
        <f t="shared" si="4"/>
        <v>0</v>
      </c>
      <c r="L90" s="87">
        <f t="shared" si="5"/>
        <v>0</v>
      </c>
    </row>
    <row r="91" spans="2:12" ht="12.75">
      <c r="B91" t="s">
        <v>89</v>
      </c>
      <c r="C91" s="48">
        <f>'2 Income Statement'!B93</f>
        <v>0</v>
      </c>
      <c r="D91" s="149"/>
      <c r="E91" s="146"/>
      <c r="F91" s="150"/>
      <c r="G91" s="149"/>
      <c r="H91" s="149"/>
      <c r="I91" s="151"/>
      <c r="J91" s="152"/>
      <c r="K91" s="87">
        <f aca="true" t="shared" si="6" ref="K91:K102">IF(I91&gt;0,((I91*I91)*J91),0)</f>
        <v>0</v>
      </c>
      <c r="L91" s="87">
        <f aca="true" t="shared" si="7" ref="L91:L102">IF(H91&gt;0,(((F91/H91)*K91)/G91),0)*D91</f>
        <v>0</v>
      </c>
    </row>
    <row r="92" spans="2:12" ht="12.75">
      <c r="B92" t="s">
        <v>90</v>
      </c>
      <c r="C92" s="48">
        <f>'2 Income Statement'!B94</f>
        <v>0</v>
      </c>
      <c r="D92" s="149"/>
      <c r="E92" s="146"/>
      <c r="F92" s="150"/>
      <c r="G92" s="149"/>
      <c r="H92" s="149"/>
      <c r="I92" s="151"/>
      <c r="J92" s="152"/>
      <c r="K92" s="87">
        <f t="shared" si="6"/>
        <v>0</v>
      </c>
      <c r="L92" s="87">
        <f t="shared" si="7"/>
        <v>0</v>
      </c>
    </row>
    <row r="93" spans="2:12" ht="12.75">
      <c r="B93" t="s">
        <v>91</v>
      </c>
      <c r="C93" s="48">
        <f>'2 Income Statement'!B95</f>
        <v>0</v>
      </c>
      <c r="D93" s="149"/>
      <c r="E93" s="146"/>
      <c r="F93" s="150"/>
      <c r="G93" s="149"/>
      <c r="H93" s="149"/>
      <c r="I93" s="151"/>
      <c r="J93" s="152"/>
      <c r="K93" s="87">
        <f t="shared" si="6"/>
        <v>0</v>
      </c>
      <c r="L93" s="87">
        <f t="shared" si="7"/>
        <v>0</v>
      </c>
    </row>
    <row r="94" spans="2:12" ht="12.75">
      <c r="B94" t="s">
        <v>92</v>
      </c>
      <c r="C94" s="48">
        <f>'2 Income Statement'!B96</f>
        <v>0</v>
      </c>
      <c r="D94" s="149"/>
      <c r="E94" s="146"/>
      <c r="F94" s="150"/>
      <c r="G94" s="149"/>
      <c r="H94" s="149"/>
      <c r="I94" s="151"/>
      <c r="J94" s="152"/>
      <c r="K94" s="87">
        <f t="shared" si="6"/>
        <v>0</v>
      </c>
      <c r="L94" s="87">
        <f t="shared" si="7"/>
        <v>0</v>
      </c>
    </row>
    <row r="95" spans="2:12" ht="12.75">
      <c r="B95" t="s">
        <v>93</v>
      </c>
      <c r="C95" s="48">
        <f>'2 Income Statement'!B97</f>
        <v>0</v>
      </c>
      <c r="D95" s="149"/>
      <c r="E95" s="146"/>
      <c r="F95" s="150"/>
      <c r="G95" s="149"/>
      <c r="H95" s="149"/>
      <c r="I95" s="151"/>
      <c r="J95" s="152"/>
      <c r="K95" s="87">
        <f t="shared" si="6"/>
        <v>0</v>
      </c>
      <c r="L95" s="87">
        <f t="shared" si="7"/>
        <v>0</v>
      </c>
    </row>
    <row r="96" spans="2:12" ht="12.75">
      <c r="B96" t="s">
        <v>94</v>
      </c>
      <c r="C96" s="48">
        <f>'2 Income Statement'!B98</f>
        <v>0</v>
      </c>
      <c r="D96" s="149"/>
      <c r="E96" s="146"/>
      <c r="F96" s="150"/>
      <c r="G96" s="149"/>
      <c r="H96" s="149"/>
      <c r="I96" s="151"/>
      <c r="J96" s="152"/>
      <c r="K96" s="87">
        <f t="shared" si="6"/>
        <v>0</v>
      </c>
      <c r="L96" s="87">
        <f t="shared" si="7"/>
        <v>0</v>
      </c>
    </row>
    <row r="97" spans="2:12" ht="12.75">
      <c r="B97" t="s">
        <v>95</v>
      </c>
      <c r="C97" s="48">
        <f>'2 Income Statement'!B99</f>
        <v>0</v>
      </c>
      <c r="D97" s="149"/>
      <c r="E97" s="146"/>
      <c r="F97" s="150"/>
      <c r="G97" s="149"/>
      <c r="H97" s="149"/>
      <c r="I97" s="151"/>
      <c r="J97" s="152"/>
      <c r="K97" s="87">
        <f t="shared" si="6"/>
        <v>0</v>
      </c>
      <c r="L97" s="87">
        <f t="shared" si="7"/>
        <v>0</v>
      </c>
    </row>
    <row r="98" spans="2:12" ht="12.75">
      <c r="B98" t="s">
        <v>96</v>
      </c>
      <c r="C98" s="48">
        <f>'2 Income Statement'!B100</f>
        <v>0</v>
      </c>
      <c r="D98" s="149"/>
      <c r="E98" s="146"/>
      <c r="F98" s="150"/>
      <c r="G98" s="149"/>
      <c r="H98" s="149"/>
      <c r="I98" s="151"/>
      <c r="J98" s="152"/>
      <c r="K98" s="87">
        <f t="shared" si="6"/>
        <v>0</v>
      </c>
      <c r="L98" s="87">
        <f t="shared" si="7"/>
        <v>0</v>
      </c>
    </row>
    <row r="99" spans="2:12" ht="12.75">
      <c r="B99" t="s">
        <v>97</v>
      </c>
      <c r="C99" s="48">
        <f>'2 Income Statement'!B101</f>
        <v>0</v>
      </c>
      <c r="D99" s="149"/>
      <c r="E99" s="146"/>
      <c r="F99" s="150"/>
      <c r="G99" s="149"/>
      <c r="H99" s="149"/>
      <c r="I99" s="151"/>
      <c r="J99" s="152"/>
      <c r="K99" s="87">
        <f t="shared" si="6"/>
        <v>0</v>
      </c>
      <c r="L99" s="87">
        <f t="shared" si="7"/>
        <v>0</v>
      </c>
    </row>
    <row r="100" spans="2:12" ht="12.75">
      <c r="B100" t="s">
        <v>98</v>
      </c>
      <c r="C100" s="48">
        <f>'2 Income Statement'!B102</f>
        <v>0</v>
      </c>
      <c r="D100" s="149"/>
      <c r="E100" s="146"/>
      <c r="F100" s="150"/>
      <c r="G100" s="149"/>
      <c r="H100" s="149"/>
      <c r="I100" s="151"/>
      <c r="J100" s="152"/>
      <c r="K100" s="87">
        <f t="shared" si="6"/>
        <v>0</v>
      </c>
      <c r="L100" s="87">
        <f t="shared" si="7"/>
        <v>0</v>
      </c>
    </row>
    <row r="101" spans="2:12" ht="12.75">
      <c r="B101" t="s">
        <v>99</v>
      </c>
      <c r="C101" s="48">
        <f>'2 Income Statement'!B103</f>
        <v>0</v>
      </c>
      <c r="D101" s="149"/>
      <c r="E101" s="146"/>
      <c r="F101" s="150"/>
      <c r="G101" s="149"/>
      <c r="H101" s="149"/>
      <c r="I101" s="151"/>
      <c r="J101" s="152"/>
      <c r="K101" s="87">
        <f t="shared" si="6"/>
        <v>0</v>
      </c>
      <c r="L101" s="87">
        <f t="shared" si="7"/>
        <v>0</v>
      </c>
    </row>
    <row r="102" spans="2:12" ht="12.75">
      <c r="B102" t="s">
        <v>100</v>
      </c>
      <c r="C102" s="48">
        <f>'2 Income Statement'!B104</f>
        <v>0</v>
      </c>
      <c r="D102" s="149"/>
      <c r="E102" s="146"/>
      <c r="F102" s="150"/>
      <c r="G102" s="149"/>
      <c r="H102" s="149"/>
      <c r="I102" s="151"/>
      <c r="J102" s="152"/>
      <c r="K102" s="87">
        <f t="shared" si="6"/>
        <v>0</v>
      </c>
      <c r="L102" s="87">
        <f t="shared" si="7"/>
        <v>0</v>
      </c>
    </row>
  </sheetData>
  <sheetProtection/>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B1:K63"/>
  <sheetViews>
    <sheetView zoomScale="150" zoomScaleNormal="15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3.28125" style="30" customWidth="1"/>
    <col min="2" max="2" width="37.7109375" style="30" customWidth="1"/>
    <col min="3" max="9" width="12.7109375" style="30" customWidth="1"/>
    <col min="10" max="10" width="12.7109375" style="121" customWidth="1"/>
    <col min="11" max="13" width="12.7109375" style="30" customWidth="1"/>
    <col min="14" max="16384" width="9.140625" style="30" customWidth="1"/>
  </cols>
  <sheetData>
    <row r="1" spans="2:10" ht="18" customHeight="1">
      <c r="B1" s="159" t="s">
        <v>543</v>
      </c>
      <c r="C1" s="273" t="s">
        <v>388</v>
      </c>
      <c r="D1" s="274"/>
      <c r="E1" s="274"/>
      <c r="F1" s="274"/>
      <c r="G1" s="274"/>
      <c r="H1" s="274"/>
      <c r="I1" s="274"/>
      <c r="J1" s="274"/>
    </row>
    <row r="2" spans="3:10" ht="15.75">
      <c r="C2" s="275" t="s">
        <v>524</v>
      </c>
      <c r="D2" s="276"/>
      <c r="E2" s="276"/>
      <c r="F2" s="276"/>
      <c r="G2" s="276"/>
      <c r="H2" s="276"/>
      <c r="I2" s="276"/>
      <c r="J2" s="276"/>
    </row>
    <row r="3" spans="2:11" ht="39" thickBot="1">
      <c r="B3" s="17" t="s">
        <v>335</v>
      </c>
      <c r="C3" s="48" t="s">
        <v>336</v>
      </c>
      <c r="D3" s="48" t="s">
        <v>428</v>
      </c>
      <c r="E3" s="48" t="s">
        <v>429</v>
      </c>
      <c r="F3" s="48" t="s">
        <v>430</v>
      </c>
      <c r="G3" s="48" t="s">
        <v>431</v>
      </c>
      <c r="H3" s="48" t="s">
        <v>397</v>
      </c>
      <c r="J3" s="135" t="s">
        <v>393</v>
      </c>
      <c r="K3" s="31"/>
    </row>
    <row r="4" spans="2:11" ht="17.25" thickBot="1" thickTop="1">
      <c r="B4" s="129" t="s">
        <v>340</v>
      </c>
      <c r="C4" s="149"/>
      <c r="D4" s="156"/>
      <c r="E4" s="157">
        <f>C4*D4</f>
        <v>0</v>
      </c>
      <c r="F4" s="150"/>
      <c r="G4" s="158">
        <f>E4*F4</f>
        <v>0</v>
      </c>
      <c r="H4" s="149"/>
      <c r="J4" s="137" t="e">
        <f>G4/H4</f>
        <v>#DIV/0!</v>
      </c>
      <c r="K4" s="31"/>
    </row>
    <row r="5" spans="2:11" ht="17.25" thickBot="1" thickTop="1">
      <c r="B5" s="129" t="s">
        <v>341</v>
      </c>
      <c r="C5" s="149"/>
      <c r="D5" s="156"/>
      <c r="E5" s="157">
        <f>C5*D5</f>
        <v>0</v>
      </c>
      <c r="F5" s="150"/>
      <c r="G5" s="158">
        <f>E5*F5</f>
        <v>0</v>
      </c>
      <c r="H5" s="149"/>
      <c r="J5" s="137" t="e">
        <f>G5/H5</f>
        <v>#DIV/0!</v>
      </c>
      <c r="K5" s="31"/>
    </row>
    <row r="6" spans="2:11" ht="17.25" thickBot="1" thickTop="1">
      <c r="B6" s="129" t="s">
        <v>342</v>
      </c>
      <c r="C6" s="149"/>
      <c r="D6" s="156"/>
      <c r="E6" s="157">
        <f>C6*D6</f>
        <v>0</v>
      </c>
      <c r="F6" s="150"/>
      <c r="G6" s="158">
        <f>E6*F6</f>
        <v>0</v>
      </c>
      <c r="H6" s="149"/>
      <c r="J6" s="137" t="e">
        <f>G6/H6</f>
        <v>#DIV/0!</v>
      </c>
      <c r="K6" s="31"/>
    </row>
    <row r="7" spans="2:11" ht="16.5" thickBot="1" thickTop="1">
      <c r="B7" s="129" t="s">
        <v>343</v>
      </c>
      <c r="C7" s="149"/>
      <c r="D7" s="156"/>
      <c r="E7" s="157">
        <f>C7*D7</f>
        <v>0</v>
      </c>
      <c r="F7" s="150"/>
      <c r="G7" s="158">
        <f>E7*F7</f>
        <v>0</v>
      </c>
      <c r="H7" s="149"/>
      <c r="J7" s="137" t="e">
        <f>G7/H7</f>
        <v>#DIV/0!</v>
      </c>
      <c r="K7" s="31"/>
    </row>
    <row r="8" spans="2:11" ht="16.5" thickBot="1" thickTop="1">
      <c r="B8" s="129" t="s">
        <v>391</v>
      </c>
      <c r="C8" s="149"/>
      <c r="D8" s="156"/>
      <c r="E8" s="157">
        <f>C8*D8</f>
        <v>0</v>
      </c>
      <c r="F8" s="150"/>
      <c r="G8" s="158">
        <f>E8*F8</f>
        <v>0</v>
      </c>
      <c r="H8" s="149"/>
      <c r="J8" s="137" t="e">
        <f>G8/H8</f>
        <v>#DIV/0!</v>
      </c>
      <c r="K8" s="31"/>
    </row>
    <row r="9" spans="2:11" ht="15.75" thickTop="1">
      <c r="B9" s="129"/>
      <c r="C9" s="136"/>
      <c r="D9" s="136"/>
      <c r="E9" s="136"/>
      <c r="F9" s="136"/>
      <c r="G9" s="136"/>
      <c r="H9" s="136"/>
      <c r="I9" s="136"/>
      <c r="J9" s="155"/>
      <c r="K9" s="31"/>
    </row>
    <row r="10" spans="2:11" ht="15">
      <c r="B10" s="129"/>
      <c r="C10" s="136"/>
      <c r="D10" s="136"/>
      <c r="E10" s="136"/>
      <c r="F10" s="136"/>
      <c r="G10" s="136"/>
      <c r="H10" s="136"/>
      <c r="I10" s="136"/>
      <c r="J10" s="138"/>
      <c r="K10" s="31"/>
    </row>
    <row r="11" spans="2:11" ht="15">
      <c r="B11" s="17" t="s">
        <v>389</v>
      </c>
      <c r="C11" s="48"/>
      <c r="D11" s="48"/>
      <c r="E11" s="48"/>
      <c r="F11" s="48"/>
      <c r="G11" s="48"/>
      <c r="H11" s="48"/>
      <c r="I11" s="48"/>
      <c r="J11" s="139"/>
      <c r="K11" s="31"/>
    </row>
    <row r="12" spans="2:11" ht="36.75">
      <c r="B12" s="129" t="s">
        <v>344</v>
      </c>
      <c r="C12" s="48" t="s">
        <v>336</v>
      </c>
      <c r="D12" s="48" t="s">
        <v>428</v>
      </c>
      <c r="E12" s="48" t="s">
        <v>429</v>
      </c>
      <c r="F12" s="48" t="s">
        <v>430</v>
      </c>
      <c r="G12" s="48" t="s">
        <v>431</v>
      </c>
      <c r="H12" s="48" t="s">
        <v>397</v>
      </c>
      <c r="I12" s="48" t="s">
        <v>432</v>
      </c>
      <c r="J12" s="135" t="s">
        <v>393</v>
      </c>
      <c r="K12" s="31"/>
    </row>
    <row r="13" spans="2:11" ht="15">
      <c r="B13" s="129" t="s">
        <v>345</v>
      </c>
      <c r="C13" s="149"/>
      <c r="D13" s="156"/>
      <c r="E13" s="157">
        <f>C13*D13</f>
        <v>0</v>
      </c>
      <c r="F13" s="150"/>
      <c r="G13" s="158">
        <f>E13*F13</f>
        <v>0</v>
      </c>
      <c r="H13" s="149"/>
      <c r="I13" s="149"/>
      <c r="J13" s="139" t="e">
        <f>G13/H13*I13</f>
        <v>#DIV/0!</v>
      </c>
      <c r="K13" s="31"/>
    </row>
    <row r="14" spans="2:11" ht="15">
      <c r="B14" s="129" t="s">
        <v>346</v>
      </c>
      <c r="C14" s="149"/>
      <c r="D14" s="156"/>
      <c r="E14" s="157">
        <f aca="true" t="shared" si="0" ref="E14:E21">C14*D14</f>
        <v>0</v>
      </c>
      <c r="F14" s="150"/>
      <c r="G14" s="158">
        <f aca="true" t="shared" si="1" ref="G14:G21">E14*F14</f>
        <v>0</v>
      </c>
      <c r="H14" s="149"/>
      <c r="I14" s="149"/>
      <c r="J14" s="139" t="e">
        <f aca="true" t="shared" si="2" ref="J14:J22">G14/H14*I14</f>
        <v>#DIV/0!</v>
      </c>
      <c r="K14" s="31"/>
    </row>
    <row r="15" spans="2:11" ht="15">
      <c r="B15" s="129" t="s">
        <v>347</v>
      </c>
      <c r="C15" s="149"/>
      <c r="D15" s="156"/>
      <c r="E15" s="157">
        <f t="shared" si="0"/>
        <v>0</v>
      </c>
      <c r="F15" s="150"/>
      <c r="G15" s="158">
        <f t="shared" si="1"/>
        <v>0</v>
      </c>
      <c r="H15" s="149"/>
      <c r="I15" s="149"/>
      <c r="J15" s="139" t="e">
        <f t="shared" si="2"/>
        <v>#DIV/0!</v>
      </c>
      <c r="K15" s="31"/>
    </row>
    <row r="16" spans="2:11" ht="15">
      <c r="B16" s="129" t="s">
        <v>348</v>
      </c>
      <c r="C16" s="149"/>
      <c r="D16" s="156"/>
      <c r="E16" s="157">
        <f t="shared" si="0"/>
        <v>0</v>
      </c>
      <c r="F16" s="150"/>
      <c r="G16" s="158">
        <f t="shared" si="1"/>
        <v>0</v>
      </c>
      <c r="H16" s="149"/>
      <c r="I16" s="149"/>
      <c r="J16" s="139" t="e">
        <f t="shared" si="2"/>
        <v>#DIV/0!</v>
      </c>
      <c r="K16" s="31"/>
    </row>
    <row r="17" spans="2:11" ht="15">
      <c r="B17" s="129" t="s">
        <v>349</v>
      </c>
      <c r="C17" s="149"/>
      <c r="D17" s="156"/>
      <c r="E17" s="157">
        <f t="shared" si="0"/>
        <v>0</v>
      </c>
      <c r="F17" s="150"/>
      <c r="G17" s="158">
        <f t="shared" si="1"/>
        <v>0</v>
      </c>
      <c r="H17" s="149"/>
      <c r="I17" s="149"/>
      <c r="J17" s="139" t="e">
        <f t="shared" si="2"/>
        <v>#DIV/0!</v>
      </c>
      <c r="K17" s="31"/>
    </row>
    <row r="18" spans="2:11" ht="15">
      <c r="B18" s="129" t="s">
        <v>350</v>
      </c>
      <c r="C18" s="149"/>
      <c r="D18" s="156"/>
      <c r="E18" s="157">
        <f t="shared" si="0"/>
        <v>0</v>
      </c>
      <c r="F18" s="150"/>
      <c r="G18" s="158">
        <f t="shared" si="1"/>
        <v>0</v>
      </c>
      <c r="H18" s="149"/>
      <c r="I18" s="149"/>
      <c r="J18" s="139" t="e">
        <f t="shared" si="2"/>
        <v>#DIV/0!</v>
      </c>
      <c r="K18" s="31"/>
    </row>
    <row r="19" spans="2:11" ht="15">
      <c r="B19" s="129" t="s">
        <v>586</v>
      </c>
      <c r="C19" s="149"/>
      <c r="D19" s="156"/>
      <c r="E19" s="157">
        <f t="shared" si="0"/>
        <v>0</v>
      </c>
      <c r="F19" s="150"/>
      <c r="G19" s="158">
        <f t="shared" si="1"/>
        <v>0</v>
      </c>
      <c r="H19" s="149"/>
      <c r="I19" s="149"/>
      <c r="J19" s="139" t="e">
        <f t="shared" si="2"/>
        <v>#DIV/0!</v>
      </c>
      <c r="K19" s="31"/>
    </row>
    <row r="20" spans="2:11" ht="15">
      <c r="B20" s="129" t="s">
        <v>587</v>
      </c>
      <c r="C20" s="149"/>
      <c r="D20" s="156"/>
      <c r="E20" s="157">
        <f>C20*D20</f>
        <v>0</v>
      </c>
      <c r="F20" s="150"/>
      <c r="G20" s="158">
        <f>E20*F20</f>
        <v>0</v>
      </c>
      <c r="H20" s="149"/>
      <c r="I20" s="149"/>
      <c r="J20" s="139" t="e">
        <f t="shared" si="2"/>
        <v>#DIV/0!</v>
      </c>
      <c r="K20" s="31"/>
    </row>
    <row r="21" spans="2:11" ht="15">
      <c r="B21" s="129" t="s">
        <v>588</v>
      </c>
      <c r="C21" s="149"/>
      <c r="D21" s="156"/>
      <c r="E21" s="157">
        <f t="shared" si="0"/>
        <v>0</v>
      </c>
      <c r="F21" s="150"/>
      <c r="G21" s="158">
        <f t="shared" si="1"/>
        <v>0</v>
      </c>
      <c r="H21" s="149"/>
      <c r="I21" s="149"/>
      <c r="J21" s="139" t="e">
        <f t="shared" si="2"/>
        <v>#DIV/0!</v>
      </c>
      <c r="K21" s="31"/>
    </row>
    <row r="22" spans="2:11" ht="15.75" thickBot="1">
      <c r="B22" s="129" t="s">
        <v>351</v>
      </c>
      <c r="C22" s="149"/>
      <c r="D22" s="156"/>
      <c r="E22" s="157">
        <f>C22*D22</f>
        <v>0</v>
      </c>
      <c r="F22" s="150"/>
      <c r="G22" s="158">
        <f>E22*F22</f>
        <v>0</v>
      </c>
      <c r="H22" s="149"/>
      <c r="I22" s="149"/>
      <c r="J22" s="139" t="e">
        <f t="shared" si="2"/>
        <v>#DIV/0!</v>
      </c>
      <c r="K22" s="31"/>
    </row>
    <row r="23" spans="2:11" ht="16.5" thickBot="1" thickTop="1">
      <c r="B23" s="129"/>
      <c r="C23" s="48"/>
      <c r="D23" s="48"/>
      <c r="E23" s="48"/>
      <c r="F23" s="48"/>
      <c r="G23" s="277" t="s">
        <v>352</v>
      </c>
      <c r="H23" s="278"/>
      <c r="I23" s="279"/>
      <c r="J23" s="137" t="e">
        <f>SUM(J13:J22)</f>
        <v>#DIV/0!</v>
      </c>
      <c r="K23" s="31"/>
    </row>
    <row r="24" spans="2:11" ht="15.75" thickTop="1">
      <c r="B24" s="31"/>
      <c r="C24" s="39"/>
      <c r="D24" s="39"/>
      <c r="E24" s="39"/>
      <c r="F24" s="39"/>
      <c r="G24" s="39"/>
      <c r="H24" s="39"/>
      <c r="I24" s="39"/>
      <c r="J24" s="140"/>
      <c r="K24" s="31"/>
    </row>
    <row r="25" spans="2:11" ht="37.5" thickBot="1">
      <c r="B25" s="17" t="s">
        <v>353</v>
      </c>
      <c r="C25" s="48" t="s">
        <v>336</v>
      </c>
      <c r="D25" s="48" t="s">
        <v>428</v>
      </c>
      <c r="E25" s="48" t="s">
        <v>429</v>
      </c>
      <c r="F25" s="48" t="s">
        <v>430</v>
      </c>
      <c r="G25" s="48" t="s">
        <v>431</v>
      </c>
      <c r="H25" s="48" t="s">
        <v>397</v>
      </c>
      <c r="J25" s="135" t="s">
        <v>393</v>
      </c>
      <c r="K25" s="31"/>
    </row>
    <row r="26" spans="2:11" ht="16.5" thickBot="1" thickTop="1">
      <c r="B26" s="129" t="s">
        <v>340</v>
      </c>
      <c r="C26" s="149"/>
      <c r="D26" s="156"/>
      <c r="E26" s="157">
        <f>C26*D26</f>
        <v>0</v>
      </c>
      <c r="F26" s="150"/>
      <c r="G26" s="158">
        <f>E26*F26</f>
        <v>0</v>
      </c>
      <c r="H26" s="149"/>
      <c r="J26" s="137" t="e">
        <f>G26/H26</f>
        <v>#DIV/0!</v>
      </c>
      <c r="K26" s="31"/>
    </row>
    <row r="27" spans="2:11" ht="16.5" thickBot="1" thickTop="1">
      <c r="B27" s="129" t="s">
        <v>341</v>
      </c>
      <c r="C27" s="149"/>
      <c r="D27" s="156"/>
      <c r="E27" s="157">
        <f>C27*D27</f>
        <v>0</v>
      </c>
      <c r="F27" s="150"/>
      <c r="G27" s="158">
        <f>E27*F27</f>
        <v>0</v>
      </c>
      <c r="H27" s="149"/>
      <c r="J27" s="137" t="e">
        <f>G27/H27</f>
        <v>#DIV/0!</v>
      </c>
      <c r="K27" s="31"/>
    </row>
    <row r="28" spans="2:11" ht="16.5" thickBot="1" thickTop="1">
      <c r="B28" s="129" t="s">
        <v>342</v>
      </c>
      <c r="C28" s="149"/>
      <c r="D28" s="156"/>
      <c r="E28" s="157">
        <f>C28*D28</f>
        <v>0</v>
      </c>
      <c r="F28" s="150"/>
      <c r="G28" s="158">
        <f>E28*F28</f>
        <v>0</v>
      </c>
      <c r="H28" s="149"/>
      <c r="J28" s="137" t="e">
        <f>G28/H28</f>
        <v>#DIV/0!</v>
      </c>
      <c r="K28" s="31"/>
    </row>
    <row r="29" spans="2:11" ht="16.5" thickBot="1" thickTop="1">
      <c r="B29" s="129" t="s">
        <v>343</v>
      </c>
      <c r="C29" s="149"/>
      <c r="D29" s="156"/>
      <c r="E29" s="157">
        <f>C29*D29</f>
        <v>0</v>
      </c>
      <c r="F29" s="150"/>
      <c r="G29" s="158">
        <f>E29*F29</f>
        <v>0</v>
      </c>
      <c r="H29" s="149"/>
      <c r="J29" s="137" t="e">
        <f>G29/H29</f>
        <v>#DIV/0!</v>
      </c>
      <c r="K29" s="31"/>
    </row>
    <row r="30" spans="2:11" ht="16.5" thickBot="1" thickTop="1">
      <c r="B30" s="129" t="s">
        <v>390</v>
      </c>
      <c r="C30" s="149"/>
      <c r="D30" s="156"/>
      <c r="E30" s="157">
        <f>C30*D30</f>
        <v>0</v>
      </c>
      <c r="F30" s="150"/>
      <c r="G30" s="158">
        <f>E30*F30</f>
        <v>0</v>
      </c>
      <c r="H30" s="149"/>
      <c r="J30" s="137" t="e">
        <f>G30/H30</f>
        <v>#DIV/0!</v>
      </c>
      <c r="K30" s="31"/>
    </row>
    <row r="31" spans="2:11" ht="15.75" thickTop="1">
      <c r="B31" s="31"/>
      <c r="C31" s="39"/>
      <c r="D31" s="39"/>
      <c r="E31" s="39"/>
      <c r="F31" s="39"/>
      <c r="G31" s="39"/>
      <c r="H31" s="39"/>
      <c r="J31" s="140"/>
      <c r="K31" s="31"/>
    </row>
    <row r="32" spans="2:11" ht="15">
      <c r="B32" s="31"/>
      <c r="C32" s="39"/>
      <c r="D32" s="39"/>
      <c r="E32" s="39"/>
      <c r="F32" s="39"/>
      <c r="G32" s="39"/>
      <c r="H32" s="39"/>
      <c r="I32" s="39"/>
      <c r="J32" s="140"/>
      <c r="K32" s="31"/>
    </row>
    <row r="33" spans="2:11" ht="15">
      <c r="B33" s="31"/>
      <c r="C33" s="39"/>
      <c r="D33" s="39"/>
      <c r="E33" s="39"/>
      <c r="F33" s="39"/>
      <c r="G33" s="39"/>
      <c r="H33" s="39"/>
      <c r="I33" s="39"/>
      <c r="J33" s="140"/>
      <c r="K33" s="31"/>
    </row>
    <row r="34" spans="2:11" ht="15">
      <c r="B34" s="31"/>
      <c r="C34" s="31"/>
      <c r="D34" s="31"/>
      <c r="E34" s="31"/>
      <c r="F34" s="31"/>
      <c r="G34" s="31"/>
      <c r="H34" s="31"/>
      <c r="I34" s="31"/>
      <c r="J34" s="141"/>
      <c r="K34" s="31"/>
    </row>
    <row r="35" spans="2:11" ht="15">
      <c r="B35" s="31"/>
      <c r="C35" s="31"/>
      <c r="D35" s="31"/>
      <c r="E35" s="31"/>
      <c r="F35" s="31"/>
      <c r="G35" s="31"/>
      <c r="H35" s="31"/>
      <c r="I35" s="31"/>
      <c r="J35" s="141"/>
      <c r="K35" s="31"/>
    </row>
    <row r="36" spans="2:11" ht="15">
      <c r="B36" s="31"/>
      <c r="C36" s="31"/>
      <c r="D36" s="31"/>
      <c r="E36" s="31"/>
      <c r="F36" s="31"/>
      <c r="G36" s="31"/>
      <c r="H36" s="31"/>
      <c r="I36" s="31"/>
      <c r="J36" s="141"/>
      <c r="K36" s="31"/>
    </row>
    <row r="37" spans="2:11" ht="15">
      <c r="B37" s="31"/>
      <c r="C37" s="31"/>
      <c r="D37" s="31"/>
      <c r="E37" s="31"/>
      <c r="F37" s="31"/>
      <c r="G37" s="31"/>
      <c r="H37" s="31"/>
      <c r="I37" s="31"/>
      <c r="J37" s="141"/>
      <c r="K37" s="31"/>
    </row>
    <row r="38" spans="2:11" ht="15">
      <c r="B38" s="31"/>
      <c r="C38" s="31"/>
      <c r="D38" s="31"/>
      <c r="E38" s="31"/>
      <c r="F38" s="31"/>
      <c r="G38" s="31"/>
      <c r="H38" s="31"/>
      <c r="I38" s="31"/>
      <c r="J38" s="141"/>
      <c r="K38" s="31"/>
    </row>
    <row r="39" spans="2:11" ht="15">
      <c r="B39" s="31"/>
      <c r="C39" s="31"/>
      <c r="D39" s="31"/>
      <c r="E39" s="31"/>
      <c r="F39" s="31"/>
      <c r="G39" s="31"/>
      <c r="H39" s="31"/>
      <c r="I39" s="31"/>
      <c r="J39" s="141"/>
      <c r="K39" s="31"/>
    </row>
    <row r="40" spans="2:11" ht="15">
      <c r="B40" s="31"/>
      <c r="C40" s="31"/>
      <c r="D40" s="31"/>
      <c r="E40" s="31"/>
      <c r="F40" s="31"/>
      <c r="G40" s="31"/>
      <c r="H40" s="31"/>
      <c r="I40" s="31"/>
      <c r="J40" s="141"/>
      <c r="K40" s="31"/>
    </row>
    <row r="41" spans="2:11" ht="15">
      <c r="B41" s="31"/>
      <c r="C41" s="31"/>
      <c r="D41" s="31"/>
      <c r="E41" s="31"/>
      <c r="F41" s="31"/>
      <c r="G41" s="31"/>
      <c r="H41" s="31"/>
      <c r="I41" s="31"/>
      <c r="J41" s="141"/>
      <c r="K41" s="31"/>
    </row>
    <row r="42" spans="2:11" ht="15">
      <c r="B42" s="31"/>
      <c r="C42" s="31"/>
      <c r="D42" s="31"/>
      <c r="E42" s="31"/>
      <c r="F42" s="31"/>
      <c r="G42" s="31"/>
      <c r="H42" s="31"/>
      <c r="I42" s="31"/>
      <c r="J42" s="141"/>
      <c r="K42" s="31"/>
    </row>
    <row r="43" spans="2:11" ht="15">
      <c r="B43" s="31"/>
      <c r="C43" s="31"/>
      <c r="D43" s="31"/>
      <c r="E43" s="31"/>
      <c r="F43" s="31"/>
      <c r="G43" s="31"/>
      <c r="H43" s="31"/>
      <c r="I43" s="31"/>
      <c r="J43" s="141"/>
      <c r="K43" s="31"/>
    </row>
    <row r="44" spans="2:11" ht="15">
      <c r="B44" s="31"/>
      <c r="C44" s="31"/>
      <c r="D44" s="31"/>
      <c r="E44" s="31"/>
      <c r="F44" s="31"/>
      <c r="G44" s="31"/>
      <c r="H44" s="31"/>
      <c r="I44" s="31"/>
      <c r="J44" s="141"/>
      <c r="K44" s="31"/>
    </row>
    <row r="45" spans="2:11" ht="15">
      <c r="B45" s="31"/>
      <c r="C45" s="31"/>
      <c r="D45" s="31"/>
      <c r="E45" s="31"/>
      <c r="F45" s="31"/>
      <c r="G45" s="31"/>
      <c r="H45" s="31"/>
      <c r="I45" s="31"/>
      <c r="J45" s="141"/>
      <c r="K45" s="31"/>
    </row>
    <row r="46" spans="2:11" ht="15">
      <c r="B46" s="31"/>
      <c r="C46" s="31"/>
      <c r="D46" s="31"/>
      <c r="E46" s="31"/>
      <c r="F46" s="31"/>
      <c r="G46" s="31"/>
      <c r="H46" s="31"/>
      <c r="I46" s="31"/>
      <c r="J46" s="141"/>
      <c r="K46" s="31"/>
    </row>
    <row r="47" spans="2:11" ht="15">
      <c r="B47" s="31"/>
      <c r="C47" s="31"/>
      <c r="D47" s="31"/>
      <c r="E47" s="31"/>
      <c r="F47" s="31"/>
      <c r="G47" s="31"/>
      <c r="H47" s="31"/>
      <c r="I47" s="31"/>
      <c r="J47" s="141"/>
      <c r="K47" s="31"/>
    </row>
    <row r="48" spans="2:11" ht="15">
      <c r="B48" s="31"/>
      <c r="C48" s="31"/>
      <c r="D48" s="31"/>
      <c r="E48" s="31"/>
      <c r="F48" s="31"/>
      <c r="G48" s="31"/>
      <c r="H48" s="31"/>
      <c r="I48" s="31"/>
      <c r="J48" s="141"/>
      <c r="K48" s="31"/>
    </row>
    <row r="49" spans="2:11" ht="15">
      <c r="B49" s="31"/>
      <c r="C49" s="31"/>
      <c r="D49" s="31"/>
      <c r="E49" s="31"/>
      <c r="F49" s="31"/>
      <c r="G49" s="31"/>
      <c r="H49" s="31"/>
      <c r="I49" s="31"/>
      <c r="J49" s="141"/>
      <c r="K49" s="31"/>
    </row>
    <row r="50" spans="2:11" ht="15">
      <c r="B50" s="31"/>
      <c r="C50" s="31"/>
      <c r="D50" s="31"/>
      <c r="E50" s="31"/>
      <c r="F50" s="31"/>
      <c r="G50" s="31"/>
      <c r="H50" s="31"/>
      <c r="I50" s="31"/>
      <c r="J50" s="141"/>
      <c r="K50" s="31"/>
    </row>
    <row r="51" spans="2:11" ht="15">
      <c r="B51" s="31"/>
      <c r="C51" s="31"/>
      <c r="D51" s="31"/>
      <c r="E51" s="31"/>
      <c r="F51" s="31"/>
      <c r="G51" s="31"/>
      <c r="H51" s="31"/>
      <c r="I51" s="31"/>
      <c r="J51" s="141"/>
      <c r="K51" s="31"/>
    </row>
    <row r="52" spans="2:11" ht="15">
      <c r="B52" s="31"/>
      <c r="C52" s="31"/>
      <c r="D52" s="31"/>
      <c r="E52" s="31"/>
      <c r="F52" s="31"/>
      <c r="G52" s="31"/>
      <c r="H52" s="31"/>
      <c r="I52" s="31"/>
      <c r="J52" s="141"/>
      <c r="K52" s="31"/>
    </row>
    <row r="53" spans="2:11" ht="15">
      <c r="B53" s="31"/>
      <c r="C53" s="31"/>
      <c r="D53" s="31"/>
      <c r="E53" s="31"/>
      <c r="F53" s="31"/>
      <c r="G53" s="31"/>
      <c r="H53" s="31"/>
      <c r="I53" s="31"/>
      <c r="J53" s="141"/>
      <c r="K53" s="31"/>
    </row>
    <row r="54" spans="2:11" ht="15">
      <c r="B54" s="31"/>
      <c r="C54" s="31"/>
      <c r="D54" s="31"/>
      <c r="E54" s="31"/>
      <c r="F54" s="31"/>
      <c r="G54" s="31"/>
      <c r="H54" s="31"/>
      <c r="I54" s="31"/>
      <c r="J54" s="141"/>
      <c r="K54" s="31"/>
    </row>
    <row r="55" spans="2:11" ht="15">
      <c r="B55" s="31"/>
      <c r="C55" s="31"/>
      <c r="D55" s="31"/>
      <c r="E55" s="31"/>
      <c r="F55" s="31"/>
      <c r="G55" s="31"/>
      <c r="H55" s="31"/>
      <c r="I55" s="31"/>
      <c r="J55" s="141"/>
      <c r="K55" s="31"/>
    </row>
    <row r="56" spans="2:11" ht="15">
      <c r="B56" s="31"/>
      <c r="C56" s="31"/>
      <c r="D56" s="31"/>
      <c r="E56" s="31"/>
      <c r="F56" s="31"/>
      <c r="G56" s="31"/>
      <c r="H56" s="31"/>
      <c r="I56" s="31"/>
      <c r="J56" s="141"/>
      <c r="K56" s="31"/>
    </row>
    <row r="57" spans="2:11" ht="15">
      <c r="B57" s="31"/>
      <c r="C57" s="31"/>
      <c r="D57" s="31"/>
      <c r="E57" s="31"/>
      <c r="F57" s="31"/>
      <c r="G57" s="31"/>
      <c r="H57" s="31"/>
      <c r="I57" s="31"/>
      <c r="J57" s="141"/>
      <c r="K57" s="31"/>
    </row>
    <row r="58" spans="2:11" ht="15">
      <c r="B58" s="31"/>
      <c r="C58" s="31"/>
      <c r="D58" s="31"/>
      <c r="E58" s="31"/>
      <c r="F58" s="31"/>
      <c r="G58" s="31"/>
      <c r="H58" s="31"/>
      <c r="I58" s="31"/>
      <c r="J58" s="141"/>
      <c r="K58" s="31"/>
    </row>
    <row r="59" spans="2:11" ht="15">
      <c r="B59" s="31"/>
      <c r="C59" s="31"/>
      <c r="D59" s="31"/>
      <c r="E59" s="31"/>
      <c r="F59" s="31"/>
      <c r="G59" s="31"/>
      <c r="H59" s="31"/>
      <c r="I59" s="31"/>
      <c r="J59" s="141"/>
      <c r="K59" s="31"/>
    </row>
    <row r="60" spans="2:11" ht="15">
      <c r="B60" s="31"/>
      <c r="C60" s="31"/>
      <c r="D60" s="31"/>
      <c r="E60" s="31"/>
      <c r="F60" s="31"/>
      <c r="G60" s="31"/>
      <c r="H60" s="31"/>
      <c r="I60" s="31"/>
      <c r="J60" s="141"/>
      <c r="K60" s="31"/>
    </row>
    <row r="61" spans="2:11" ht="15">
      <c r="B61" s="31"/>
      <c r="C61" s="31"/>
      <c r="D61" s="31"/>
      <c r="E61" s="31"/>
      <c r="F61" s="31"/>
      <c r="G61" s="31"/>
      <c r="H61" s="31"/>
      <c r="I61" s="31"/>
      <c r="J61" s="141"/>
      <c r="K61" s="31"/>
    </row>
    <row r="62" spans="2:11" ht="15">
      <c r="B62" s="31"/>
      <c r="C62" s="31"/>
      <c r="D62" s="31"/>
      <c r="E62" s="31"/>
      <c r="F62" s="31"/>
      <c r="G62" s="31"/>
      <c r="H62" s="31"/>
      <c r="I62" s="31"/>
      <c r="J62" s="141"/>
      <c r="K62" s="31"/>
    </row>
    <row r="63" spans="2:11" ht="15">
      <c r="B63" s="31"/>
      <c r="C63" s="31"/>
      <c r="D63" s="31"/>
      <c r="E63" s="31"/>
      <c r="F63" s="31"/>
      <c r="G63" s="31"/>
      <c r="H63" s="31"/>
      <c r="I63" s="31"/>
      <c r="J63" s="141"/>
      <c r="K63" s="31"/>
    </row>
  </sheetData>
  <sheetProtection sheet="1" objects="1" scenarios="1"/>
  <mergeCells count="3">
    <mergeCell ref="C1:J1"/>
    <mergeCell ref="C2:J2"/>
    <mergeCell ref="G23:I23"/>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B1:GY119"/>
  <sheetViews>
    <sheetView zoomScale="150" zoomScaleNormal="150" workbookViewId="0" topLeftCell="A1">
      <pane xSplit="3" ySplit="3" topLeftCell="D4" activePane="bottomRight" state="frozen"/>
      <selection pane="topLeft" activeCell="A1" sqref="A1"/>
      <selection pane="topRight" activeCell="C1" sqref="C1"/>
      <selection pane="bottomLeft" activeCell="A4" sqref="A4"/>
      <selection pane="bottomRight" activeCell="A1" sqref="A1"/>
    </sheetView>
  </sheetViews>
  <sheetFormatPr defaultColWidth="10.8515625" defaultRowHeight="12.75"/>
  <cols>
    <col min="1" max="1" width="2.28125" style="0" customWidth="1"/>
    <col min="2" max="2" width="44.00390625" style="34" customWidth="1"/>
    <col min="3" max="3" width="11.421875" style="0" customWidth="1"/>
    <col min="4" max="24" width="12.28125" style="0" customWidth="1"/>
    <col min="25" max="29" width="11.8515625" style="0" customWidth="1"/>
    <col min="30" max="102" width="11.8515625" style="0" bestFit="1" customWidth="1"/>
    <col min="103" max="103" width="12.8515625" style="0" bestFit="1" customWidth="1"/>
  </cols>
  <sheetData>
    <row r="1" spans="2:28" ht="18">
      <c r="B1" s="160" t="s">
        <v>600</v>
      </c>
      <c r="C1" s="249">
        <f>'1 Enterprises'!D3</f>
        <v>0</v>
      </c>
      <c r="D1" s="1"/>
      <c r="E1" s="2"/>
      <c r="F1" s="2"/>
      <c r="G1" s="2"/>
      <c r="H1" s="2"/>
      <c r="I1" s="2"/>
      <c r="J1" s="2"/>
      <c r="K1" s="50"/>
      <c r="L1" s="2"/>
      <c r="M1" s="2"/>
      <c r="N1" s="2"/>
      <c r="O1" s="2"/>
      <c r="P1" s="2"/>
      <c r="Q1" s="2"/>
      <c r="R1" s="2"/>
      <c r="S1" s="2"/>
      <c r="T1" s="2"/>
      <c r="U1" s="2"/>
      <c r="V1" s="2"/>
      <c r="W1" s="2"/>
      <c r="X1" s="2"/>
      <c r="Y1" s="2"/>
      <c r="Z1" s="2"/>
      <c r="AA1" s="2"/>
      <c r="AB1" s="2"/>
    </row>
    <row r="2" spans="2:103" s="31" customFormat="1" ht="12.75">
      <c r="B2" s="206">
        <f>'1 Enterprises'!B3</f>
        <v>0</v>
      </c>
      <c r="D2" s="31" t="s">
        <v>422</v>
      </c>
      <c r="E2" s="31" t="s">
        <v>423</v>
      </c>
      <c r="F2" s="31" t="s">
        <v>557</v>
      </c>
      <c r="G2" s="31" t="s">
        <v>558</v>
      </c>
      <c r="H2" s="31" t="s">
        <v>559</v>
      </c>
      <c r="I2" s="31" t="s">
        <v>560</v>
      </c>
      <c r="J2" s="31" t="s">
        <v>424</v>
      </c>
      <c r="K2" s="31" t="s">
        <v>425</v>
      </c>
      <c r="L2" s="31" t="s">
        <v>426</v>
      </c>
      <c r="M2" s="31" t="s">
        <v>427</v>
      </c>
      <c r="N2" s="31" t="s">
        <v>562</v>
      </c>
      <c r="O2" s="31" t="s">
        <v>563</v>
      </c>
      <c r="P2" s="31" t="s">
        <v>564</v>
      </c>
      <c r="Q2" s="31" t="s">
        <v>565</v>
      </c>
      <c r="R2" s="31" t="s">
        <v>433</v>
      </c>
      <c r="S2" s="31" t="s">
        <v>434</v>
      </c>
      <c r="T2" s="31" t="s">
        <v>435</v>
      </c>
      <c r="U2" s="31" t="s">
        <v>436</v>
      </c>
      <c r="V2" s="31" t="s">
        <v>437</v>
      </c>
      <c r="W2" s="31" t="s">
        <v>438</v>
      </c>
      <c r="X2" s="31" t="s">
        <v>439</v>
      </c>
      <c r="Y2" s="31" t="s">
        <v>440</v>
      </c>
      <c r="Z2" s="31" t="s">
        <v>441</v>
      </c>
      <c r="AA2" s="31" t="s">
        <v>442</v>
      </c>
      <c r="AB2" s="31" t="s">
        <v>443</v>
      </c>
      <c r="AC2" s="31" t="s">
        <v>163</v>
      </c>
      <c r="AD2" s="31" t="s">
        <v>164</v>
      </c>
      <c r="AE2" s="31" t="s">
        <v>165</v>
      </c>
      <c r="AF2" s="31" t="s">
        <v>166</v>
      </c>
      <c r="AG2" s="31" t="s">
        <v>167</v>
      </c>
      <c r="AH2" s="31" t="s">
        <v>168</v>
      </c>
      <c r="AI2" s="31" t="s">
        <v>169</v>
      </c>
      <c r="AJ2" s="31" t="s">
        <v>170</v>
      </c>
      <c r="AK2" s="31" t="s">
        <v>171</v>
      </c>
      <c r="AL2" s="31" t="s">
        <v>172</v>
      </c>
      <c r="AM2" s="31" t="s">
        <v>173</v>
      </c>
      <c r="AN2" s="31" t="s">
        <v>174</v>
      </c>
      <c r="AO2" s="31" t="s">
        <v>175</v>
      </c>
      <c r="AP2" s="31" t="s">
        <v>176</v>
      </c>
      <c r="AQ2" s="31" t="s">
        <v>177</v>
      </c>
      <c r="AR2" s="31" t="s">
        <v>178</v>
      </c>
      <c r="AS2" s="31" t="s">
        <v>179</v>
      </c>
      <c r="AT2" s="31" t="s">
        <v>180</v>
      </c>
      <c r="AU2" s="31" t="s">
        <v>181</v>
      </c>
      <c r="AV2" s="31" t="s">
        <v>182</v>
      </c>
      <c r="AW2" s="31" t="s">
        <v>183</v>
      </c>
      <c r="AX2" s="31" t="s">
        <v>184</v>
      </c>
      <c r="AY2" s="31" t="s">
        <v>185</v>
      </c>
      <c r="AZ2" s="31" t="s">
        <v>186</v>
      </c>
      <c r="BA2" s="31" t="s">
        <v>187</v>
      </c>
      <c r="BB2" s="31" t="s">
        <v>188</v>
      </c>
      <c r="BC2" s="31" t="s">
        <v>189</v>
      </c>
      <c r="BD2" s="31" t="s">
        <v>190</v>
      </c>
      <c r="BE2" s="31" t="s">
        <v>191</v>
      </c>
      <c r="BF2" s="31" t="s">
        <v>192</v>
      </c>
      <c r="BG2" s="31" t="s">
        <v>193</v>
      </c>
      <c r="BH2" s="31" t="s">
        <v>194</v>
      </c>
      <c r="BI2" s="31" t="s">
        <v>195</v>
      </c>
      <c r="BJ2" s="31" t="s">
        <v>196</v>
      </c>
      <c r="BK2" s="31" t="s">
        <v>197</v>
      </c>
      <c r="BL2" s="31" t="s">
        <v>198</v>
      </c>
      <c r="BM2" s="31" t="s">
        <v>199</v>
      </c>
      <c r="BN2" s="31" t="s">
        <v>200</v>
      </c>
      <c r="BO2" s="31" t="s">
        <v>201</v>
      </c>
      <c r="BP2" s="31" t="s">
        <v>202</v>
      </c>
      <c r="BQ2" s="31" t="s">
        <v>203</v>
      </c>
      <c r="BR2" s="31" t="s">
        <v>204</v>
      </c>
      <c r="BS2" s="31" t="s">
        <v>205</v>
      </c>
      <c r="BT2" s="31" t="s">
        <v>206</v>
      </c>
      <c r="BU2" s="31" t="s">
        <v>207</v>
      </c>
      <c r="BV2" s="31" t="s">
        <v>208</v>
      </c>
      <c r="BW2" s="31" t="s">
        <v>209</v>
      </c>
      <c r="BX2" s="31" t="s">
        <v>210</v>
      </c>
      <c r="BY2" s="31" t="s">
        <v>211</v>
      </c>
      <c r="BZ2" s="31" t="s">
        <v>212</v>
      </c>
      <c r="CA2" s="31" t="s">
        <v>213</v>
      </c>
      <c r="CB2" s="31" t="s">
        <v>214</v>
      </c>
      <c r="CC2" s="31" t="s">
        <v>215</v>
      </c>
      <c r="CD2" s="31" t="s">
        <v>216</v>
      </c>
      <c r="CE2" s="31" t="s">
        <v>217</v>
      </c>
      <c r="CF2" s="31" t="s">
        <v>218</v>
      </c>
      <c r="CG2" s="31" t="s">
        <v>219</v>
      </c>
      <c r="CH2" s="31" t="s">
        <v>220</v>
      </c>
      <c r="CI2" s="31" t="s">
        <v>221</v>
      </c>
      <c r="CJ2" s="31" t="s">
        <v>222</v>
      </c>
      <c r="CK2" s="31" t="s">
        <v>223</v>
      </c>
      <c r="CL2" s="31" t="s">
        <v>224</v>
      </c>
      <c r="CM2" s="31" t="s">
        <v>225</v>
      </c>
      <c r="CN2" s="31" t="s">
        <v>226</v>
      </c>
      <c r="CO2" s="31" t="s">
        <v>227</v>
      </c>
      <c r="CP2" s="31" t="s">
        <v>228</v>
      </c>
      <c r="CQ2" s="31" t="s">
        <v>229</v>
      </c>
      <c r="CR2" s="31" t="s">
        <v>230</v>
      </c>
      <c r="CS2" s="31" t="s">
        <v>231</v>
      </c>
      <c r="CT2" s="31" t="s">
        <v>232</v>
      </c>
      <c r="CU2" s="31" t="s">
        <v>233</v>
      </c>
      <c r="CV2" s="31" t="s">
        <v>234</v>
      </c>
      <c r="CW2" s="31" t="s">
        <v>235</v>
      </c>
      <c r="CX2" s="31" t="s">
        <v>236</v>
      </c>
      <c r="CY2" s="31" t="s">
        <v>237</v>
      </c>
    </row>
    <row r="3" spans="4:103" s="42" customFormat="1" ht="15">
      <c r="D3" s="199">
        <f>'1 Enterprises'!D5</f>
        <v>0</v>
      </c>
      <c r="E3" s="199">
        <f>'1 Enterprises'!E5</f>
        <v>0</v>
      </c>
      <c r="F3" s="199">
        <f>'1 Enterprises'!F5</f>
        <v>0</v>
      </c>
      <c r="G3" s="199">
        <f>'1 Enterprises'!G5</f>
        <v>0</v>
      </c>
      <c r="H3" s="199">
        <f>'1 Enterprises'!H5</f>
        <v>0</v>
      </c>
      <c r="I3" s="199">
        <f>'1 Enterprises'!I5</f>
        <v>0</v>
      </c>
      <c r="J3" s="199">
        <f>'1 Enterprises'!J5</f>
        <v>0</v>
      </c>
      <c r="K3" s="199">
        <f>'1 Enterprises'!K5</f>
        <v>0</v>
      </c>
      <c r="L3" s="199">
        <f>'1 Enterprises'!L5</f>
        <v>0</v>
      </c>
      <c r="M3" s="199">
        <f>'1 Enterprises'!M5</f>
        <v>0</v>
      </c>
      <c r="N3" s="199">
        <f>'1 Enterprises'!N5</f>
        <v>0</v>
      </c>
      <c r="O3" s="199">
        <f>'1 Enterprises'!O5</f>
        <v>0</v>
      </c>
      <c r="P3" s="199">
        <f>'1 Enterprises'!P5</f>
        <v>0</v>
      </c>
      <c r="Q3" s="199">
        <f>'1 Enterprises'!Q5</f>
        <v>0</v>
      </c>
      <c r="R3" s="199">
        <f>'1 Enterprises'!R5</f>
        <v>0</v>
      </c>
      <c r="S3" s="199">
        <f>'1 Enterprises'!S5</f>
        <v>0</v>
      </c>
      <c r="T3" s="199">
        <f>'1 Enterprises'!T5</f>
        <v>0</v>
      </c>
      <c r="U3" s="199">
        <f>'1 Enterprises'!U5</f>
        <v>0</v>
      </c>
      <c r="V3" s="199">
        <f>'1 Enterprises'!V5</f>
        <v>0</v>
      </c>
      <c r="W3" s="199">
        <f>'1 Enterprises'!W5</f>
        <v>0</v>
      </c>
      <c r="X3" s="199">
        <f>'1 Enterprises'!X5</f>
        <v>0</v>
      </c>
      <c r="Y3" s="199">
        <f>'1 Enterprises'!Y5</f>
        <v>0</v>
      </c>
      <c r="Z3" s="199">
        <f>'1 Enterprises'!Z5</f>
        <v>0</v>
      </c>
      <c r="AA3" s="199">
        <f>'1 Enterprises'!AA5</f>
        <v>0</v>
      </c>
      <c r="AB3" s="199">
        <f>'1 Enterprises'!AB5</f>
        <v>0</v>
      </c>
      <c r="AC3" s="199">
        <f>'1 Enterprises'!AC5</f>
        <v>0</v>
      </c>
      <c r="AD3" s="199">
        <f>'1 Enterprises'!AD5</f>
        <v>0</v>
      </c>
      <c r="AE3" s="199">
        <f>'1 Enterprises'!AE5</f>
        <v>0</v>
      </c>
      <c r="AF3" s="199">
        <f>'1 Enterprises'!AF5</f>
        <v>0</v>
      </c>
      <c r="AG3" s="199">
        <f>'1 Enterprises'!AG5</f>
        <v>0</v>
      </c>
      <c r="AH3" s="199">
        <f>'1 Enterprises'!AH5</f>
        <v>0</v>
      </c>
      <c r="AI3" s="199">
        <f>'1 Enterprises'!AI5</f>
        <v>0</v>
      </c>
      <c r="AJ3" s="199">
        <f>'1 Enterprises'!AJ5</f>
        <v>0</v>
      </c>
      <c r="AK3" s="199">
        <f>'1 Enterprises'!AK5</f>
        <v>0</v>
      </c>
      <c r="AL3" s="199">
        <f>'1 Enterprises'!AL5</f>
        <v>0</v>
      </c>
      <c r="AM3" s="199">
        <f>'1 Enterprises'!AM5</f>
        <v>0</v>
      </c>
      <c r="AN3" s="199">
        <f>'1 Enterprises'!AN5</f>
        <v>0</v>
      </c>
      <c r="AO3" s="199">
        <f>'1 Enterprises'!AO5</f>
        <v>0</v>
      </c>
      <c r="AP3" s="199">
        <f>'1 Enterprises'!AP5</f>
        <v>0</v>
      </c>
      <c r="AQ3" s="199">
        <f>'1 Enterprises'!AQ5</f>
        <v>0</v>
      </c>
      <c r="AR3" s="199">
        <f>'1 Enterprises'!AR5</f>
        <v>0</v>
      </c>
      <c r="AS3" s="199">
        <f>'1 Enterprises'!AS5</f>
        <v>0</v>
      </c>
      <c r="AT3" s="199">
        <f>'1 Enterprises'!AT5</f>
        <v>0</v>
      </c>
      <c r="AU3" s="199">
        <f>'1 Enterprises'!AU5</f>
        <v>0</v>
      </c>
      <c r="AV3" s="199">
        <f>'1 Enterprises'!AV5</f>
        <v>0</v>
      </c>
      <c r="AW3" s="199">
        <f>'1 Enterprises'!AW5</f>
        <v>0</v>
      </c>
      <c r="AX3" s="199">
        <f>'1 Enterprises'!AX5</f>
        <v>0</v>
      </c>
      <c r="AY3" s="199">
        <f>'1 Enterprises'!AY5</f>
        <v>0</v>
      </c>
      <c r="AZ3" s="199">
        <f>'1 Enterprises'!AZ5</f>
        <v>0</v>
      </c>
      <c r="BA3" s="199">
        <f>'1 Enterprises'!BA5</f>
        <v>0</v>
      </c>
      <c r="BB3" s="199">
        <f>'1 Enterprises'!BB5</f>
        <v>0</v>
      </c>
      <c r="BC3" s="199">
        <f>'1 Enterprises'!BC5</f>
        <v>0</v>
      </c>
      <c r="BD3" s="199">
        <f>'1 Enterprises'!BD5</f>
        <v>0</v>
      </c>
      <c r="BE3" s="199">
        <f>'1 Enterprises'!BE5</f>
        <v>0</v>
      </c>
      <c r="BF3" s="199">
        <f>'1 Enterprises'!BF5</f>
        <v>0</v>
      </c>
      <c r="BG3" s="199">
        <f>'1 Enterprises'!BG5</f>
        <v>0</v>
      </c>
      <c r="BH3" s="199">
        <f>'1 Enterprises'!BH5</f>
        <v>0</v>
      </c>
      <c r="BI3" s="199">
        <f>'1 Enterprises'!BI5</f>
        <v>0</v>
      </c>
      <c r="BJ3" s="199">
        <f>'1 Enterprises'!BJ5</f>
        <v>0</v>
      </c>
      <c r="BK3" s="199">
        <f>'1 Enterprises'!BK5</f>
        <v>0</v>
      </c>
      <c r="BL3" s="199">
        <f>'1 Enterprises'!BL5</f>
        <v>0</v>
      </c>
      <c r="BM3" s="199">
        <f>'1 Enterprises'!BM5</f>
        <v>0</v>
      </c>
      <c r="BN3" s="199">
        <f>'1 Enterprises'!BN5</f>
        <v>0</v>
      </c>
      <c r="BO3" s="199">
        <f>'1 Enterprises'!BO5</f>
        <v>0</v>
      </c>
      <c r="BP3" s="199">
        <f>'1 Enterprises'!BP5</f>
        <v>0</v>
      </c>
      <c r="BQ3" s="199">
        <f>'1 Enterprises'!BQ5</f>
        <v>0</v>
      </c>
      <c r="BR3" s="199">
        <f>'1 Enterprises'!BR5</f>
        <v>0</v>
      </c>
      <c r="BS3" s="199">
        <f>'1 Enterprises'!BS5</f>
        <v>0</v>
      </c>
      <c r="BT3" s="199">
        <f>'1 Enterprises'!BT5</f>
        <v>0</v>
      </c>
      <c r="BU3" s="199">
        <f>'1 Enterprises'!BU5</f>
        <v>0</v>
      </c>
      <c r="BV3" s="199">
        <f>'1 Enterprises'!BV5</f>
        <v>0</v>
      </c>
      <c r="BW3" s="199">
        <f>'1 Enterprises'!BW5</f>
        <v>0</v>
      </c>
      <c r="BX3" s="199">
        <f>'1 Enterprises'!BX5</f>
        <v>0</v>
      </c>
      <c r="BY3" s="199">
        <f>'1 Enterprises'!BY5</f>
        <v>0</v>
      </c>
      <c r="BZ3" s="199">
        <f>'1 Enterprises'!BZ5</f>
        <v>0</v>
      </c>
      <c r="CA3" s="199">
        <f>'1 Enterprises'!CA5</f>
        <v>0</v>
      </c>
      <c r="CB3" s="199">
        <f>'1 Enterprises'!CB5</f>
        <v>0</v>
      </c>
      <c r="CC3" s="199">
        <f>'1 Enterprises'!CC5</f>
        <v>0</v>
      </c>
      <c r="CD3" s="199">
        <f>'1 Enterprises'!CD5</f>
        <v>0</v>
      </c>
      <c r="CE3" s="199">
        <f>'1 Enterprises'!CE5</f>
        <v>0</v>
      </c>
      <c r="CF3" s="199">
        <f>'1 Enterprises'!CF5</f>
        <v>0</v>
      </c>
      <c r="CG3" s="199">
        <f>'1 Enterprises'!CG5</f>
        <v>0</v>
      </c>
      <c r="CH3" s="199">
        <f>'1 Enterprises'!CH5</f>
        <v>0</v>
      </c>
      <c r="CI3" s="199">
        <f>'1 Enterprises'!CI5</f>
        <v>0</v>
      </c>
      <c r="CJ3" s="199">
        <f>'1 Enterprises'!CJ5</f>
        <v>0</v>
      </c>
      <c r="CK3" s="199">
        <f>'1 Enterprises'!CK5</f>
        <v>0</v>
      </c>
      <c r="CL3" s="199">
        <f>'1 Enterprises'!CL5</f>
        <v>0</v>
      </c>
      <c r="CM3" s="199">
        <f>'1 Enterprises'!CM5</f>
        <v>0</v>
      </c>
      <c r="CN3" s="199">
        <f>'1 Enterprises'!CN5</f>
        <v>0</v>
      </c>
      <c r="CO3" s="199">
        <f>'1 Enterprises'!CO5</f>
        <v>0</v>
      </c>
      <c r="CP3" s="199">
        <f>'1 Enterprises'!CP5</f>
        <v>0</v>
      </c>
      <c r="CQ3" s="199">
        <f>'1 Enterprises'!CQ5</f>
        <v>0</v>
      </c>
      <c r="CR3" s="199">
        <f>'1 Enterprises'!CR5</f>
        <v>0</v>
      </c>
      <c r="CS3" s="199">
        <f>'1 Enterprises'!CS5</f>
        <v>0</v>
      </c>
      <c r="CT3" s="199">
        <f>'1 Enterprises'!CT5</f>
        <v>0</v>
      </c>
      <c r="CU3" s="199">
        <f>'1 Enterprises'!CU5</f>
        <v>0</v>
      </c>
      <c r="CV3" s="199">
        <f>'1 Enterprises'!CV5</f>
        <v>0</v>
      </c>
      <c r="CW3" s="199">
        <f>'1 Enterprises'!CW5</f>
        <v>0</v>
      </c>
      <c r="CX3" s="199">
        <f>'1 Enterprises'!CX5</f>
        <v>0</v>
      </c>
      <c r="CY3" s="199">
        <f>'1 Enterprises'!CY5</f>
        <v>0</v>
      </c>
    </row>
    <row r="4" s="36" customFormat="1" ht="12.75"/>
    <row r="5" spans="2:103" s="36" customFormat="1" ht="12.75">
      <c r="B5" s="63" t="s">
        <v>271</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c r="AC5" s="46">
        <f>'1 Enterprises'!AC22*'1 Enterprises'!AC13*'1 Enterprises'!AC6</f>
        <v>0</v>
      </c>
      <c r="AD5" s="46">
        <f>'1 Enterprises'!AD22*'1 Enterprises'!AD13*'1 Enterprises'!AD6</f>
        <v>0</v>
      </c>
      <c r="AE5" s="46">
        <f>'1 Enterprises'!AE22*'1 Enterprises'!AE13*'1 Enterprises'!AE6</f>
        <v>0</v>
      </c>
      <c r="AF5" s="46">
        <f>'1 Enterprises'!AF22*'1 Enterprises'!AF13*'1 Enterprises'!AF6</f>
        <v>0</v>
      </c>
      <c r="AG5" s="46">
        <f>'1 Enterprises'!AG22*'1 Enterprises'!AG13*'1 Enterprises'!AG6</f>
        <v>0</v>
      </c>
      <c r="AH5" s="46">
        <f>'1 Enterprises'!AH22*'1 Enterprises'!AH13*'1 Enterprises'!AH6</f>
        <v>0</v>
      </c>
      <c r="AI5" s="46">
        <f>'1 Enterprises'!AI22*'1 Enterprises'!AI13*'1 Enterprises'!AI6</f>
        <v>0</v>
      </c>
      <c r="AJ5" s="46">
        <f>'1 Enterprises'!AJ22*'1 Enterprises'!AJ13*'1 Enterprises'!AJ6</f>
        <v>0</v>
      </c>
      <c r="AK5" s="46">
        <f>'1 Enterprises'!AK22*'1 Enterprises'!AK13*'1 Enterprises'!AK6</f>
        <v>0</v>
      </c>
      <c r="AL5" s="46">
        <f>'1 Enterprises'!AL22*'1 Enterprises'!AL13*'1 Enterprises'!AL6</f>
        <v>0</v>
      </c>
      <c r="AM5" s="46">
        <f>'1 Enterprises'!AM22*'1 Enterprises'!AM13*'1 Enterprises'!AM6</f>
        <v>0</v>
      </c>
      <c r="AN5" s="46">
        <f>'1 Enterprises'!AN22*'1 Enterprises'!AN13*'1 Enterprises'!AN6</f>
        <v>0</v>
      </c>
      <c r="AO5" s="46">
        <f>'1 Enterprises'!AO22*'1 Enterprises'!AO13*'1 Enterprises'!AO6</f>
        <v>0</v>
      </c>
      <c r="AP5" s="46">
        <f>'1 Enterprises'!AP22*'1 Enterprises'!AP13*'1 Enterprises'!AP6</f>
        <v>0</v>
      </c>
      <c r="AQ5" s="46">
        <f>'1 Enterprises'!AQ22*'1 Enterprises'!AQ13*'1 Enterprises'!AQ6</f>
        <v>0</v>
      </c>
      <c r="AR5" s="46">
        <f>'1 Enterprises'!AR22*'1 Enterprises'!AR13*'1 Enterprises'!AR6</f>
        <v>0</v>
      </c>
      <c r="AS5" s="46">
        <f>'1 Enterprises'!AS22*'1 Enterprises'!AS13*'1 Enterprises'!AS6</f>
        <v>0</v>
      </c>
      <c r="AT5" s="46">
        <f>'1 Enterprises'!AT22*'1 Enterprises'!AT13*'1 Enterprises'!AT6</f>
        <v>0</v>
      </c>
      <c r="AU5" s="46">
        <f>'1 Enterprises'!AU22*'1 Enterprises'!AU13*'1 Enterprises'!AU6</f>
        <v>0</v>
      </c>
      <c r="AV5" s="46">
        <f>'1 Enterprises'!AV22*'1 Enterprises'!AV13*'1 Enterprises'!AV6</f>
        <v>0</v>
      </c>
      <c r="AW5" s="46">
        <f>'1 Enterprises'!AW22*'1 Enterprises'!AW13*'1 Enterprises'!AW6</f>
        <v>0</v>
      </c>
      <c r="AX5" s="46">
        <f>'1 Enterprises'!AX22*'1 Enterprises'!AX13*'1 Enterprises'!AX6</f>
        <v>0</v>
      </c>
      <c r="AY5" s="46">
        <f>'1 Enterprises'!AY22*'1 Enterprises'!AY13*'1 Enterprises'!AY6</f>
        <v>0</v>
      </c>
      <c r="AZ5" s="46">
        <f>'1 Enterprises'!AZ22*'1 Enterprises'!AZ13*'1 Enterprises'!AZ6</f>
        <v>0</v>
      </c>
      <c r="BA5" s="46">
        <f>'1 Enterprises'!BA22*'1 Enterprises'!BA13*'1 Enterprises'!BA6</f>
        <v>0</v>
      </c>
      <c r="BB5" s="46">
        <f>'1 Enterprises'!BB22*'1 Enterprises'!BB13*'1 Enterprises'!BB6</f>
        <v>0</v>
      </c>
      <c r="BC5" s="46">
        <f>'1 Enterprises'!BC22*'1 Enterprises'!BC13*'1 Enterprises'!BC6</f>
        <v>0</v>
      </c>
      <c r="BD5" s="46">
        <f>'1 Enterprises'!BD22*'1 Enterprises'!BD13*'1 Enterprises'!BD6</f>
        <v>0</v>
      </c>
      <c r="BE5" s="46">
        <f>'1 Enterprises'!BE22*'1 Enterprises'!BE13*'1 Enterprises'!BE6</f>
        <v>0</v>
      </c>
      <c r="BF5" s="46">
        <f>'1 Enterprises'!BF22*'1 Enterprises'!BF13*'1 Enterprises'!BF6</f>
        <v>0</v>
      </c>
      <c r="BG5" s="46">
        <f>'1 Enterprises'!BG22*'1 Enterprises'!BG13*'1 Enterprises'!BG6</f>
        <v>0</v>
      </c>
      <c r="BH5" s="46">
        <f>'1 Enterprises'!BH22*'1 Enterprises'!BH13*'1 Enterprises'!BH6</f>
        <v>0</v>
      </c>
      <c r="BI5" s="46">
        <f>'1 Enterprises'!BI22*'1 Enterprises'!BI13*'1 Enterprises'!BI6</f>
        <v>0</v>
      </c>
      <c r="BJ5" s="46">
        <f>'1 Enterprises'!BJ22*'1 Enterprises'!BJ13*'1 Enterprises'!BJ6</f>
        <v>0</v>
      </c>
      <c r="BK5" s="46">
        <f>'1 Enterprises'!BK22*'1 Enterprises'!BK13*'1 Enterprises'!BK6</f>
        <v>0</v>
      </c>
      <c r="BL5" s="46">
        <f>'1 Enterprises'!BL22*'1 Enterprises'!BL13*'1 Enterprises'!BL6</f>
        <v>0</v>
      </c>
      <c r="BM5" s="46">
        <f>'1 Enterprises'!BM22*'1 Enterprises'!BM13*'1 Enterprises'!BM6</f>
        <v>0</v>
      </c>
      <c r="BN5" s="46">
        <f>'1 Enterprises'!BN22*'1 Enterprises'!BN13*'1 Enterprises'!BN6</f>
        <v>0</v>
      </c>
      <c r="BO5" s="46">
        <f>'1 Enterprises'!BO22*'1 Enterprises'!BO13*'1 Enterprises'!BO6</f>
        <v>0</v>
      </c>
      <c r="BP5" s="46">
        <f>'1 Enterprises'!BP22*'1 Enterprises'!BP13*'1 Enterprises'!BP6</f>
        <v>0</v>
      </c>
      <c r="BQ5" s="46">
        <f>'1 Enterprises'!BQ22*'1 Enterprises'!BQ13*'1 Enterprises'!BQ6</f>
        <v>0</v>
      </c>
      <c r="BR5" s="46">
        <f>'1 Enterprises'!BR22*'1 Enterprises'!BR13*'1 Enterprises'!BR6</f>
        <v>0</v>
      </c>
      <c r="BS5" s="46">
        <f>'1 Enterprises'!BS22*'1 Enterprises'!BS13*'1 Enterprises'!BS6</f>
        <v>0</v>
      </c>
      <c r="BT5" s="46">
        <f>'1 Enterprises'!BT22*'1 Enterprises'!BT13*'1 Enterprises'!BT6</f>
        <v>0</v>
      </c>
      <c r="BU5" s="46">
        <f>'1 Enterprises'!BU22*'1 Enterprises'!BU13*'1 Enterprises'!BU6</f>
        <v>0</v>
      </c>
      <c r="BV5" s="46">
        <f>'1 Enterprises'!BV22*'1 Enterprises'!BV13*'1 Enterprises'!BV6</f>
        <v>0</v>
      </c>
      <c r="BW5" s="46">
        <f>'1 Enterprises'!BW22*'1 Enterprises'!BW13*'1 Enterprises'!BW6</f>
        <v>0</v>
      </c>
      <c r="BX5" s="46">
        <f>'1 Enterprises'!BX22*'1 Enterprises'!BX13*'1 Enterprises'!BX6</f>
        <v>0</v>
      </c>
      <c r="BY5" s="46">
        <f>'1 Enterprises'!BY22*'1 Enterprises'!BY13*'1 Enterprises'!BY6</f>
        <v>0</v>
      </c>
      <c r="BZ5" s="46">
        <f>'1 Enterprises'!BZ22*'1 Enterprises'!BZ13*'1 Enterprises'!BZ6</f>
        <v>0</v>
      </c>
      <c r="CA5" s="46">
        <f>'1 Enterprises'!CA22*'1 Enterprises'!CA13*'1 Enterprises'!CA6</f>
        <v>0</v>
      </c>
      <c r="CB5" s="46">
        <f>'1 Enterprises'!CB22*'1 Enterprises'!CB13*'1 Enterprises'!CB6</f>
        <v>0</v>
      </c>
      <c r="CC5" s="46">
        <f>'1 Enterprises'!CC22*'1 Enterprises'!CC13*'1 Enterprises'!CC6</f>
        <v>0</v>
      </c>
      <c r="CD5" s="46">
        <f>'1 Enterprises'!CD22*'1 Enterprises'!CD13*'1 Enterprises'!CD6</f>
        <v>0</v>
      </c>
      <c r="CE5" s="46">
        <f>'1 Enterprises'!CE22*'1 Enterprises'!CE13*'1 Enterprises'!CE6</f>
        <v>0</v>
      </c>
      <c r="CF5" s="46">
        <f>'1 Enterprises'!CF22*'1 Enterprises'!CF13*'1 Enterprises'!CF6</f>
        <v>0</v>
      </c>
      <c r="CG5" s="46">
        <f>'1 Enterprises'!CG22*'1 Enterprises'!CG13*'1 Enterprises'!CG6</f>
        <v>0</v>
      </c>
      <c r="CH5" s="46">
        <f>'1 Enterprises'!CH22*'1 Enterprises'!CH13*'1 Enterprises'!CH6</f>
        <v>0</v>
      </c>
      <c r="CI5" s="46">
        <f>'1 Enterprises'!CI22*'1 Enterprises'!CI13*'1 Enterprises'!CI6</f>
        <v>0</v>
      </c>
      <c r="CJ5" s="46">
        <f>'1 Enterprises'!CJ22*'1 Enterprises'!CJ13*'1 Enterprises'!CJ6</f>
        <v>0</v>
      </c>
      <c r="CK5" s="46">
        <f>'1 Enterprises'!CK22*'1 Enterprises'!CK13*'1 Enterprises'!CK6</f>
        <v>0</v>
      </c>
      <c r="CL5" s="46">
        <f>'1 Enterprises'!CL22*'1 Enterprises'!CL13*'1 Enterprises'!CL6</f>
        <v>0</v>
      </c>
      <c r="CM5" s="46">
        <f>'1 Enterprises'!CM22*'1 Enterprises'!CM13*'1 Enterprises'!CM6</f>
        <v>0</v>
      </c>
      <c r="CN5" s="46">
        <f>'1 Enterprises'!CN22*'1 Enterprises'!CN13*'1 Enterprises'!CN6</f>
        <v>0</v>
      </c>
      <c r="CO5" s="46">
        <f>'1 Enterprises'!CO22*'1 Enterprises'!CO13*'1 Enterprises'!CO6</f>
        <v>0</v>
      </c>
      <c r="CP5" s="46">
        <f>'1 Enterprises'!CP22*'1 Enterprises'!CP13*'1 Enterprises'!CP6</f>
        <v>0</v>
      </c>
      <c r="CQ5" s="46">
        <f>'1 Enterprises'!CQ22*'1 Enterprises'!CQ13*'1 Enterprises'!CQ6</f>
        <v>0</v>
      </c>
      <c r="CR5" s="46">
        <f>'1 Enterprises'!CR22*'1 Enterprises'!CR13*'1 Enterprises'!CR6</f>
        <v>0</v>
      </c>
      <c r="CS5" s="46">
        <f>'1 Enterprises'!CS22*'1 Enterprises'!CS13*'1 Enterprises'!CS6</f>
        <v>0</v>
      </c>
      <c r="CT5" s="46">
        <f>'1 Enterprises'!CT22*'1 Enterprises'!CT13*'1 Enterprises'!CT6</f>
        <v>0</v>
      </c>
      <c r="CU5" s="46">
        <f>'1 Enterprises'!CU22*'1 Enterprises'!CU13*'1 Enterprises'!CU6</f>
        <v>0</v>
      </c>
      <c r="CV5" s="46">
        <f>'1 Enterprises'!CV22*'1 Enterprises'!CV13*'1 Enterprises'!CV6</f>
        <v>0</v>
      </c>
      <c r="CW5" s="46">
        <f>'1 Enterprises'!CW22*'1 Enterprises'!CW13*'1 Enterprises'!CW6</f>
        <v>0</v>
      </c>
      <c r="CX5" s="46">
        <f>'1 Enterprises'!CX22*'1 Enterprises'!CX13*'1 Enterprises'!CX6</f>
        <v>0</v>
      </c>
      <c r="CY5" s="46">
        <f>'1 Enterprises'!CY22*'1 Enterprises'!CY13*'1 Enterprises'!CY6</f>
        <v>0</v>
      </c>
    </row>
    <row r="6" spans="2:103" s="36" customFormat="1" ht="15">
      <c r="B6" s="63" t="s">
        <v>332</v>
      </c>
      <c r="C6" s="35"/>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row>
    <row r="7" spans="2:103" s="36" customFormat="1" ht="12.75">
      <c r="B7" s="63" t="s">
        <v>507</v>
      </c>
      <c r="C7" s="35"/>
      <c r="D7" s="104">
        <f>IF(D6&gt;0,(D6/SUM($D6:$CY6)),0)</f>
        <v>0</v>
      </c>
      <c r="E7" s="104">
        <f>IF(E6&gt;0,(E6/SUM($D6:$CY6)),0)</f>
        <v>0</v>
      </c>
      <c r="F7" s="104">
        <f>IF(F6&gt;0,(F6/SUM($D6:$CY6)),0)</f>
        <v>0</v>
      </c>
      <c r="G7" s="104">
        <f aca="true" t="shared" si="0" ref="G7:BR7">IF(G6&gt;0,(G6/SUM($D6:$CY6)),0)</f>
        <v>0</v>
      </c>
      <c r="H7" s="104">
        <f t="shared" si="0"/>
        <v>0</v>
      </c>
      <c r="I7" s="104">
        <f t="shared" si="0"/>
        <v>0</v>
      </c>
      <c r="J7" s="104">
        <f t="shared" si="0"/>
        <v>0</v>
      </c>
      <c r="K7" s="104">
        <f t="shared" si="0"/>
        <v>0</v>
      </c>
      <c r="L7" s="104">
        <f t="shared" si="0"/>
        <v>0</v>
      </c>
      <c r="M7" s="104">
        <f t="shared" si="0"/>
        <v>0</v>
      </c>
      <c r="N7" s="104">
        <f t="shared" si="0"/>
        <v>0</v>
      </c>
      <c r="O7" s="104">
        <f t="shared" si="0"/>
        <v>0</v>
      </c>
      <c r="P7" s="104">
        <f t="shared" si="0"/>
        <v>0</v>
      </c>
      <c r="Q7" s="104">
        <f t="shared" si="0"/>
        <v>0</v>
      </c>
      <c r="R7" s="104">
        <f t="shared" si="0"/>
        <v>0</v>
      </c>
      <c r="S7" s="104">
        <f t="shared" si="0"/>
        <v>0</v>
      </c>
      <c r="T7" s="104">
        <f t="shared" si="0"/>
        <v>0</v>
      </c>
      <c r="U7" s="104">
        <f t="shared" si="0"/>
        <v>0</v>
      </c>
      <c r="V7" s="104">
        <f t="shared" si="0"/>
        <v>0</v>
      </c>
      <c r="W7" s="104">
        <f t="shared" si="0"/>
        <v>0</v>
      </c>
      <c r="X7" s="104">
        <f t="shared" si="0"/>
        <v>0</v>
      </c>
      <c r="Y7" s="104">
        <f t="shared" si="0"/>
        <v>0</v>
      </c>
      <c r="Z7" s="104">
        <f t="shared" si="0"/>
        <v>0</v>
      </c>
      <c r="AA7" s="104">
        <f t="shared" si="0"/>
        <v>0</v>
      </c>
      <c r="AB7" s="104">
        <f t="shared" si="0"/>
        <v>0</v>
      </c>
      <c r="AC7" s="104">
        <f t="shared" si="0"/>
        <v>0</v>
      </c>
      <c r="AD7" s="104">
        <f t="shared" si="0"/>
        <v>0</v>
      </c>
      <c r="AE7" s="104">
        <f t="shared" si="0"/>
        <v>0</v>
      </c>
      <c r="AF7" s="104">
        <f t="shared" si="0"/>
        <v>0</v>
      </c>
      <c r="AG7" s="104">
        <f t="shared" si="0"/>
        <v>0</v>
      </c>
      <c r="AH7" s="104">
        <f t="shared" si="0"/>
        <v>0</v>
      </c>
      <c r="AI7" s="104">
        <f t="shared" si="0"/>
        <v>0</v>
      </c>
      <c r="AJ7" s="104">
        <f t="shared" si="0"/>
        <v>0</v>
      </c>
      <c r="AK7" s="104">
        <f t="shared" si="0"/>
        <v>0</v>
      </c>
      <c r="AL7" s="104">
        <f t="shared" si="0"/>
        <v>0</v>
      </c>
      <c r="AM7" s="104">
        <f t="shared" si="0"/>
        <v>0</v>
      </c>
      <c r="AN7" s="104">
        <f t="shared" si="0"/>
        <v>0</v>
      </c>
      <c r="AO7" s="104">
        <f t="shared" si="0"/>
        <v>0</v>
      </c>
      <c r="AP7" s="104">
        <f t="shared" si="0"/>
        <v>0</v>
      </c>
      <c r="AQ7" s="104">
        <f t="shared" si="0"/>
        <v>0</v>
      </c>
      <c r="AR7" s="104">
        <f t="shared" si="0"/>
        <v>0</v>
      </c>
      <c r="AS7" s="104">
        <f t="shared" si="0"/>
        <v>0</v>
      </c>
      <c r="AT7" s="104">
        <f t="shared" si="0"/>
        <v>0</v>
      </c>
      <c r="AU7" s="104">
        <f t="shared" si="0"/>
        <v>0</v>
      </c>
      <c r="AV7" s="104">
        <f t="shared" si="0"/>
        <v>0</v>
      </c>
      <c r="AW7" s="104">
        <f t="shared" si="0"/>
        <v>0</v>
      </c>
      <c r="AX7" s="104">
        <f t="shared" si="0"/>
        <v>0</v>
      </c>
      <c r="AY7" s="104">
        <f t="shared" si="0"/>
        <v>0</v>
      </c>
      <c r="AZ7" s="104">
        <f t="shared" si="0"/>
        <v>0</v>
      </c>
      <c r="BA7" s="104">
        <f t="shared" si="0"/>
        <v>0</v>
      </c>
      <c r="BB7" s="104">
        <f t="shared" si="0"/>
        <v>0</v>
      </c>
      <c r="BC7" s="104">
        <f t="shared" si="0"/>
        <v>0</v>
      </c>
      <c r="BD7" s="104">
        <f t="shared" si="0"/>
        <v>0</v>
      </c>
      <c r="BE7" s="104">
        <f t="shared" si="0"/>
        <v>0</v>
      </c>
      <c r="BF7" s="104">
        <f t="shared" si="0"/>
        <v>0</v>
      </c>
      <c r="BG7" s="104">
        <f t="shared" si="0"/>
        <v>0</v>
      </c>
      <c r="BH7" s="104">
        <f t="shared" si="0"/>
        <v>0</v>
      </c>
      <c r="BI7" s="104">
        <f t="shared" si="0"/>
        <v>0</v>
      </c>
      <c r="BJ7" s="104">
        <f t="shared" si="0"/>
        <v>0</v>
      </c>
      <c r="BK7" s="104">
        <f t="shared" si="0"/>
        <v>0</v>
      </c>
      <c r="BL7" s="104">
        <f t="shared" si="0"/>
        <v>0</v>
      </c>
      <c r="BM7" s="104">
        <f t="shared" si="0"/>
        <v>0</v>
      </c>
      <c r="BN7" s="104">
        <f t="shared" si="0"/>
        <v>0</v>
      </c>
      <c r="BO7" s="104">
        <f t="shared" si="0"/>
        <v>0</v>
      </c>
      <c r="BP7" s="104">
        <f t="shared" si="0"/>
        <v>0</v>
      </c>
      <c r="BQ7" s="104">
        <f t="shared" si="0"/>
        <v>0</v>
      </c>
      <c r="BR7" s="104">
        <f t="shared" si="0"/>
        <v>0</v>
      </c>
      <c r="BS7" s="104">
        <f aca="true" t="shared" si="1" ref="BS7:CY7">IF(BS6&gt;0,(BS6/SUM($D6:$CY6)),0)</f>
        <v>0</v>
      </c>
      <c r="BT7" s="104">
        <f t="shared" si="1"/>
        <v>0</v>
      </c>
      <c r="BU7" s="104">
        <f t="shared" si="1"/>
        <v>0</v>
      </c>
      <c r="BV7" s="104">
        <f t="shared" si="1"/>
        <v>0</v>
      </c>
      <c r="BW7" s="104">
        <f t="shared" si="1"/>
        <v>0</v>
      </c>
      <c r="BX7" s="104">
        <f t="shared" si="1"/>
        <v>0</v>
      </c>
      <c r="BY7" s="104">
        <f t="shared" si="1"/>
        <v>0</v>
      </c>
      <c r="BZ7" s="104">
        <f t="shared" si="1"/>
        <v>0</v>
      </c>
      <c r="CA7" s="104">
        <f t="shared" si="1"/>
        <v>0</v>
      </c>
      <c r="CB7" s="104">
        <f t="shared" si="1"/>
        <v>0</v>
      </c>
      <c r="CC7" s="104">
        <f t="shared" si="1"/>
        <v>0</v>
      </c>
      <c r="CD7" s="104">
        <f t="shared" si="1"/>
        <v>0</v>
      </c>
      <c r="CE7" s="104">
        <f t="shared" si="1"/>
        <v>0</v>
      </c>
      <c r="CF7" s="104">
        <f t="shared" si="1"/>
        <v>0</v>
      </c>
      <c r="CG7" s="104">
        <f t="shared" si="1"/>
        <v>0</v>
      </c>
      <c r="CH7" s="104">
        <f t="shared" si="1"/>
        <v>0</v>
      </c>
      <c r="CI7" s="104">
        <f t="shared" si="1"/>
        <v>0</v>
      </c>
      <c r="CJ7" s="104">
        <f t="shared" si="1"/>
        <v>0</v>
      </c>
      <c r="CK7" s="104">
        <f t="shared" si="1"/>
        <v>0</v>
      </c>
      <c r="CL7" s="104">
        <f t="shared" si="1"/>
        <v>0</v>
      </c>
      <c r="CM7" s="104">
        <f t="shared" si="1"/>
        <v>0</v>
      </c>
      <c r="CN7" s="104">
        <f t="shared" si="1"/>
        <v>0</v>
      </c>
      <c r="CO7" s="104">
        <f t="shared" si="1"/>
        <v>0</v>
      </c>
      <c r="CP7" s="104">
        <f t="shared" si="1"/>
        <v>0</v>
      </c>
      <c r="CQ7" s="104">
        <f t="shared" si="1"/>
        <v>0</v>
      </c>
      <c r="CR7" s="104">
        <f t="shared" si="1"/>
        <v>0</v>
      </c>
      <c r="CS7" s="104">
        <f t="shared" si="1"/>
        <v>0</v>
      </c>
      <c r="CT7" s="104">
        <f t="shared" si="1"/>
        <v>0</v>
      </c>
      <c r="CU7" s="104">
        <f t="shared" si="1"/>
        <v>0</v>
      </c>
      <c r="CV7" s="104">
        <f t="shared" si="1"/>
        <v>0</v>
      </c>
      <c r="CW7" s="104">
        <f t="shared" si="1"/>
        <v>0</v>
      </c>
      <c r="CX7" s="104">
        <f t="shared" si="1"/>
        <v>0</v>
      </c>
      <c r="CY7" s="104">
        <f t="shared" si="1"/>
        <v>0</v>
      </c>
    </row>
    <row r="8" spans="2:131" s="123" customFormat="1" ht="12.75">
      <c r="B8" s="122"/>
      <c r="C8" s="46"/>
      <c r="D8" s="46">
        <f>D5*D7</f>
        <v>0</v>
      </c>
      <c r="E8" s="46">
        <f aca="true" t="shared" si="2" ref="E8:N8">E5*E7</f>
        <v>0</v>
      </c>
      <c r="F8" s="46">
        <f t="shared" si="2"/>
        <v>0</v>
      </c>
      <c r="G8" s="46">
        <f t="shared" si="2"/>
        <v>0</v>
      </c>
      <c r="H8" s="46">
        <f t="shared" si="2"/>
        <v>0</v>
      </c>
      <c r="I8" s="46">
        <f t="shared" si="2"/>
        <v>0</v>
      </c>
      <c r="J8" s="46">
        <f t="shared" si="2"/>
        <v>0</v>
      </c>
      <c r="K8" s="46">
        <f t="shared" si="2"/>
        <v>0</v>
      </c>
      <c r="L8" s="46">
        <f t="shared" si="2"/>
        <v>0</v>
      </c>
      <c r="M8" s="46">
        <f t="shared" si="2"/>
        <v>0</v>
      </c>
      <c r="N8" s="46">
        <f t="shared" si="2"/>
        <v>0</v>
      </c>
      <c r="O8" s="46">
        <f aca="true" t="shared" si="3" ref="O8:AB8">O5*O7</f>
        <v>0</v>
      </c>
      <c r="P8" s="46">
        <f t="shared" si="3"/>
        <v>0</v>
      </c>
      <c r="Q8" s="46">
        <f t="shared" si="3"/>
        <v>0</v>
      </c>
      <c r="R8" s="46">
        <f t="shared" si="3"/>
        <v>0</v>
      </c>
      <c r="S8" s="46">
        <f t="shared" si="3"/>
        <v>0</v>
      </c>
      <c r="T8" s="46">
        <f t="shared" si="3"/>
        <v>0</v>
      </c>
      <c r="U8" s="46">
        <f t="shared" si="3"/>
        <v>0</v>
      </c>
      <c r="V8" s="46">
        <f t="shared" si="3"/>
        <v>0</v>
      </c>
      <c r="W8" s="46">
        <f t="shared" si="3"/>
        <v>0</v>
      </c>
      <c r="X8" s="46">
        <f t="shared" si="3"/>
        <v>0</v>
      </c>
      <c r="Y8" s="46">
        <f t="shared" si="3"/>
        <v>0</v>
      </c>
      <c r="Z8" s="46">
        <f t="shared" si="3"/>
        <v>0</v>
      </c>
      <c r="AA8" s="46">
        <f t="shared" si="3"/>
        <v>0</v>
      </c>
      <c r="AB8" s="46">
        <f t="shared" si="3"/>
        <v>0</v>
      </c>
      <c r="AC8" s="46">
        <f aca="true" t="shared" si="4" ref="AC8:AP8">AC5*AC7</f>
        <v>0</v>
      </c>
      <c r="AD8" s="46">
        <f t="shared" si="4"/>
        <v>0</v>
      </c>
      <c r="AE8" s="46">
        <f t="shared" si="4"/>
        <v>0</v>
      </c>
      <c r="AF8" s="46">
        <f t="shared" si="4"/>
        <v>0</v>
      </c>
      <c r="AG8" s="46">
        <f t="shared" si="4"/>
        <v>0</v>
      </c>
      <c r="AH8" s="46">
        <f t="shared" si="4"/>
        <v>0</v>
      </c>
      <c r="AI8" s="46">
        <f t="shared" si="4"/>
        <v>0</v>
      </c>
      <c r="AJ8" s="46">
        <f t="shared" si="4"/>
        <v>0</v>
      </c>
      <c r="AK8" s="46">
        <f t="shared" si="4"/>
        <v>0</v>
      </c>
      <c r="AL8" s="46">
        <f t="shared" si="4"/>
        <v>0</v>
      </c>
      <c r="AM8" s="46">
        <f t="shared" si="4"/>
        <v>0</v>
      </c>
      <c r="AN8" s="46">
        <f t="shared" si="4"/>
        <v>0</v>
      </c>
      <c r="AO8" s="46">
        <f t="shared" si="4"/>
        <v>0</v>
      </c>
      <c r="AP8" s="46">
        <f t="shared" si="4"/>
        <v>0</v>
      </c>
      <c r="AQ8" s="46">
        <f aca="true" t="shared" si="5" ref="AQ8:BD8">AQ5*AQ7</f>
        <v>0</v>
      </c>
      <c r="AR8" s="46">
        <f t="shared" si="5"/>
        <v>0</v>
      </c>
      <c r="AS8" s="46">
        <f t="shared" si="5"/>
        <v>0</v>
      </c>
      <c r="AT8" s="46">
        <f t="shared" si="5"/>
        <v>0</v>
      </c>
      <c r="AU8" s="46">
        <f t="shared" si="5"/>
        <v>0</v>
      </c>
      <c r="AV8" s="46">
        <f t="shared" si="5"/>
        <v>0</v>
      </c>
      <c r="AW8" s="46">
        <f t="shared" si="5"/>
        <v>0</v>
      </c>
      <c r="AX8" s="46">
        <f t="shared" si="5"/>
        <v>0</v>
      </c>
      <c r="AY8" s="46">
        <f t="shared" si="5"/>
        <v>0</v>
      </c>
      <c r="AZ8" s="46">
        <f t="shared" si="5"/>
        <v>0</v>
      </c>
      <c r="BA8" s="46">
        <f t="shared" si="5"/>
        <v>0</v>
      </c>
      <c r="BB8" s="46">
        <f t="shared" si="5"/>
        <v>0</v>
      </c>
      <c r="BC8" s="46">
        <f t="shared" si="5"/>
        <v>0</v>
      </c>
      <c r="BD8" s="46">
        <f t="shared" si="5"/>
        <v>0</v>
      </c>
      <c r="BE8" s="46">
        <f aca="true" t="shared" si="6" ref="BE8:BR8">BE5*BE7</f>
        <v>0</v>
      </c>
      <c r="BF8" s="46">
        <f t="shared" si="6"/>
        <v>0</v>
      </c>
      <c r="BG8" s="46">
        <f t="shared" si="6"/>
        <v>0</v>
      </c>
      <c r="BH8" s="46">
        <f t="shared" si="6"/>
        <v>0</v>
      </c>
      <c r="BI8" s="46">
        <f t="shared" si="6"/>
        <v>0</v>
      </c>
      <c r="BJ8" s="46">
        <f t="shared" si="6"/>
        <v>0</v>
      </c>
      <c r="BK8" s="46">
        <f t="shared" si="6"/>
        <v>0</v>
      </c>
      <c r="BL8" s="46">
        <f t="shared" si="6"/>
        <v>0</v>
      </c>
      <c r="BM8" s="46">
        <f t="shared" si="6"/>
        <v>0</v>
      </c>
      <c r="BN8" s="46">
        <f t="shared" si="6"/>
        <v>0</v>
      </c>
      <c r="BO8" s="46">
        <f t="shared" si="6"/>
        <v>0</v>
      </c>
      <c r="BP8" s="46">
        <f t="shared" si="6"/>
        <v>0</v>
      </c>
      <c r="BQ8" s="46">
        <f t="shared" si="6"/>
        <v>0</v>
      </c>
      <c r="BR8" s="46">
        <f t="shared" si="6"/>
        <v>0</v>
      </c>
      <c r="BS8" s="46">
        <f aca="true" t="shared" si="7" ref="BS8:CF8">BS5*BS7</f>
        <v>0</v>
      </c>
      <c r="BT8" s="46">
        <f t="shared" si="7"/>
        <v>0</v>
      </c>
      <c r="BU8" s="46">
        <f t="shared" si="7"/>
        <v>0</v>
      </c>
      <c r="BV8" s="46">
        <f t="shared" si="7"/>
        <v>0</v>
      </c>
      <c r="BW8" s="46">
        <f t="shared" si="7"/>
        <v>0</v>
      </c>
      <c r="BX8" s="46">
        <f t="shared" si="7"/>
        <v>0</v>
      </c>
      <c r="BY8" s="46">
        <f t="shared" si="7"/>
        <v>0</v>
      </c>
      <c r="BZ8" s="46">
        <f t="shared" si="7"/>
        <v>0</v>
      </c>
      <c r="CA8" s="46">
        <f t="shared" si="7"/>
        <v>0</v>
      </c>
      <c r="CB8" s="46">
        <f t="shared" si="7"/>
        <v>0</v>
      </c>
      <c r="CC8" s="46">
        <f t="shared" si="7"/>
        <v>0</v>
      </c>
      <c r="CD8" s="46">
        <f t="shared" si="7"/>
        <v>0</v>
      </c>
      <c r="CE8" s="46">
        <f t="shared" si="7"/>
        <v>0</v>
      </c>
      <c r="CF8" s="46">
        <f t="shared" si="7"/>
        <v>0</v>
      </c>
      <c r="CG8" s="46">
        <f aca="true" t="shared" si="8" ref="CG8:CT8">CG5*CG7</f>
        <v>0</v>
      </c>
      <c r="CH8" s="46">
        <f t="shared" si="8"/>
        <v>0</v>
      </c>
      <c r="CI8" s="46">
        <f t="shared" si="8"/>
        <v>0</v>
      </c>
      <c r="CJ8" s="46">
        <f t="shared" si="8"/>
        <v>0</v>
      </c>
      <c r="CK8" s="46">
        <f t="shared" si="8"/>
        <v>0</v>
      </c>
      <c r="CL8" s="46">
        <f t="shared" si="8"/>
        <v>0</v>
      </c>
      <c r="CM8" s="46">
        <f t="shared" si="8"/>
        <v>0</v>
      </c>
      <c r="CN8" s="46">
        <f t="shared" si="8"/>
        <v>0</v>
      </c>
      <c r="CO8" s="46">
        <f t="shared" si="8"/>
        <v>0</v>
      </c>
      <c r="CP8" s="46">
        <f t="shared" si="8"/>
        <v>0</v>
      </c>
      <c r="CQ8" s="46">
        <f t="shared" si="8"/>
        <v>0</v>
      </c>
      <c r="CR8" s="46">
        <f t="shared" si="8"/>
        <v>0</v>
      </c>
      <c r="CS8" s="46">
        <f t="shared" si="8"/>
        <v>0</v>
      </c>
      <c r="CT8" s="46">
        <f t="shared" si="8"/>
        <v>0</v>
      </c>
      <c r="CU8" s="46">
        <f>CU5*CU7</f>
        <v>0</v>
      </c>
      <c r="CV8" s="46">
        <f>CV5*CV7</f>
        <v>0</v>
      </c>
      <c r="CW8" s="46">
        <f>CW5*CW7</f>
        <v>0</v>
      </c>
      <c r="CX8" s="46">
        <f>CX5*CX7</f>
        <v>0</v>
      </c>
      <c r="CY8" s="46">
        <f>CY5*CY7</f>
        <v>0</v>
      </c>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row>
    <row r="9" spans="2:105" ht="12.75">
      <c r="B9" s="63" t="s">
        <v>266</v>
      </c>
      <c r="C9" s="1"/>
      <c r="D9" s="104">
        <f>IF(SUM($D8:$CY8)&gt;0,(D8/SUM($D8:$CY8)),0)</f>
        <v>0</v>
      </c>
      <c r="E9" s="104">
        <f>IF(SUM($D8:$CY8)&gt;0,(E8/SUM($D8:$CY8)),0)</f>
        <v>0</v>
      </c>
      <c r="F9" s="104">
        <f>IF(SUM($D8:$CY8)&gt;0,(F8/SUM($D8:$CY8)),0)</f>
        <v>0</v>
      </c>
      <c r="G9" s="104">
        <f aca="true" t="shared" si="9" ref="G9:BR9">IF(SUM($D8:$CY8)&gt;0,(G8/SUM($D8:$CY8)),0)</f>
        <v>0</v>
      </c>
      <c r="H9" s="104">
        <f t="shared" si="9"/>
        <v>0</v>
      </c>
      <c r="I9" s="104">
        <f t="shared" si="9"/>
        <v>0</v>
      </c>
      <c r="J9" s="104">
        <f t="shared" si="9"/>
        <v>0</v>
      </c>
      <c r="K9" s="104">
        <f t="shared" si="9"/>
        <v>0</v>
      </c>
      <c r="L9" s="104">
        <f t="shared" si="9"/>
        <v>0</v>
      </c>
      <c r="M9" s="104">
        <f t="shared" si="9"/>
        <v>0</v>
      </c>
      <c r="N9" s="104">
        <f t="shared" si="9"/>
        <v>0</v>
      </c>
      <c r="O9" s="104">
        <f t="shared" si="9"/>
        <v>0</v>
      </c>
      <c r="P9" s="104">
        <f t="shared" si="9"/>
        <v>0</v>
      </c>
      <c r="Q9" s="104">
        <f t="shared" si="9"/>
        <v>0</v>
      </c>
      <c r="R9" s="104">
        <f t="shared" si="9"/>
        <v>0</v>
      </c>
      <c r="S9" s="104">
        <f t="shared" si="9"/>
        <v>0</v>
      </c>
      <c r="T9" s="104">
        <f t="shared" si="9"/>
        <v>0</v>
      </c>
      <c r="U9" s="104">
        <f t="shared" si="9"/>
        <v>0</v>
      </c>
      <c r="V9" s="104">
        <f t="shared" si="9"/>
        <v>0</v>
      </c>
      <c r="W9" s="104">
        <f t="shared" si="9"/>
        <v>0</v>
      </c>
      <c r="X9" s="104">
        <f t="shared" si="9"/>
        <v>0</v>
      </c>
      <c r="Y9" s="104">
        <f t="shared" si="9"/>
        <v>0</v>
      </c>
      <c r="Z9" s="104">
        <f t="shared" si="9"/>
        <v>0</v>
      </c>
      <c r="AA9" s="104">
        <f t="shared" si="9"/>
        <v>0</v>
      </c>
      <c r="AB9" s="104">
        <f t="shared" si="9"/>
        <v>0</v>
      </c>
      <c r="AC9" s="104">
        <f t="shared" si="9"/>
        <v>0</v>
      </c>
      <c r="AD9" s="104">
        <f t="shared" si="9"/>
        <v>0</v>
      </c>
      <c r="AE9" s="104">
        <f t="shared" si="9"/>
        <v>0</v>
      </c>
      <c r="AF9" s="104">
        <f t="shared" si="9"/>
        <v>0</v>
      </c>
      <c r="AG9" s="104">
        <f t="shared" si="9"/>
        <v>0</v>
      </c>
      <c r="AH9" s="104">
        <f t="shared" si="9"/>
        <v>0</v>
      </c>
      <c r="AI9" s="104">
        <f t="shared" si="9"/>
        <v>0</v>
      </c>
      <c r="AJ9" s="104">
        <f t="shared" si="9"/>
        <v>0</v>
      </c>
      <c r="AK9" s="104">
        <f t="shared" si="9"/>
        <v>0</v>
      </c>
      <c r="AL9" s="104">
        <f t="shared" si="9"/>
        <v>0</v>
      </c>
      <c r="AM9" s="104">
        <f t="shared" si="9"/>
        <v>0</v>
      </c>
      <c r="AN9" s="104">
        <f t="shared" si="9"/>
        <v>0</v>
      </c>
      <c r="AO9" s="104">
        <f t="shared" si="9"/>
        <v>0</v>
      </c>
      <c r="AP9" s="104">
        <f t="shared" si="9"/>
        <v>0</v>
      </c>
      <c r="AQ9" s="104">
        <f t="shared" si="9"/>
        <v>0</v>
      </c>
      <c r="AR9" s="104">
        <f t="shared" si="9"/>
        <v>0</v>
      </c>
      <c r="AS9" s="104">
        <f t="shared" si="9"/>
        <v>0</v>
      </c>
      <c r="AT9" s="104">
        <f t="shared" si="9"/>
        <v>0</v>
      </c>
      <c r="AU9" s="104">
        <f t="shared" si="9"/>
        <v>0</v>
      </c>
      <c r="AV9" s="104">
        <f t="shared" si="9"/>
        <v>0</v>
      </c>
      <c r="AW9" s="104">
        <f t="shared" si="9"/>
        <v>0</v>
      </c>
      <c r="AX9" s="104">
        <f t="shared" si="9"/>
        <v>0</v>
      </c>
      <c r="AY9" s="104">
        <f t="shared" si="9"/>
        <v>0</v>
      </c>
      <c r="AZ9" s="104">
        <f t="shared" si="9"/>
        <v>0</v>
      </c>
      <c r="BA9" s="104">
        <f t="shared" si="9"/>
        <v>0</v>
      </c>
      <c r="BB9" s="104">
        <f t="shared" si="9"/>
        <v>0</v>
      </c>
      <c r="BC9" s="104">
        <f t="shared" si="9"/>
        <v>0</v>
      </c>
      <c r="BD9" s="104">
        <f t="shared" si="9"/>
        <v>0</v>
      </c>
      <c r="BE9" s="104">
        <f t="shared" si="9"/>
        <v>0</v>
      </c>
      <c r="BF9" s="104">
        <f t="shared" si="9"/>
        <v>0</v>
      </c>
      <c r="BG9" s="104">
        <f t="shared" si="9"/>
        <v>0</v>
      </c>
      <c r="BH9" s="104">
        <f t="shared" si="9"/>
        <v>0</v>
      </c>
      <c r="BI9" s="104">
        <f t="shared" si="9"/>
        <v>0</v>
      </c>
      <c r="BJ9" s="104">
        <f t="shared" si="9"/>
        <v>0</v>
      </c>
      <c r="BK9" s="104">
        <f t="shared" si="9"/>
        <v>0</v>
      </c>
      <c r="BL9" s="104">
        <f t="shared" si="9"/>
        <v>0</v>
      </c>
      <c r="BM9" s="104">
        <f t="shared" si="9"/>
        <v>0</v>
      </c>
      <c r="BN9" s="104">
        <f t="shared" si="9"/>
        <v>0</v>
      </c>
      <c r="BO9" s="104">
        <f t="shared" si="9"/>
        <v>0</v>
      </c>
      <c r="BP9" s="104">
        <f t="shared" si="9"/>
        <v>0</v>
      </c>
      <c r="BQ9" s="104">
        <f t="shared" si="9"/>
        <v>0</v>
      </c>
      <c r="BR9" s="104">
        <f t="shared" si="9"/>
        <v>0</v>
      </c>
      <c r="BS9" s="104">
        <f aca="true" t="shared" si="10" ref="BS9:CY9">IF(SUM($D8:$CY8)&gt;0,(BS8/SUM($D8:$CY8)),0)</f>
        <v>0</v>
      </c>
      <c r="BT9" s="104">
        <f t="shared" si="10"/>
        <v>0</v>
      </c>
      <c r="BU9" s="104">
        <f t="shared" si="10"/>
        <v>0</v>
      </c>
      <c r="BV9" s="104">
        <f t="shared" si="10"/>
        <v>0</v>
      </c>
      <c r="BW9" s="104">
        <f t="shared" si="10"/>
        <v>0</v>
      </c>
      <c r="BX9" s="104">
        <f t="shared" si="10"/>
        <v>0</v>
      </c>
      <c r="BY9" s="104">
        <f t="shared" si="10"/>
        <v>0</v>
      </c>
      <c r="BZ9" s="104">
        <f t="shared" si="10"/>
        <v>0</v>
      </c>
      <c r="CA9" s="104">
        <f t="shared" si="10"/>
        <v>0</v>
      </c>
      <c r="CB9" s="104">
        <f t="shared" si="10"/>
        <v>0</v>
      </c>
      <c r="CC9" s="104">
        <f t="shared" si="10"/>
        <v>0</v>
      </c>
      <c r="CD9" s="104">
        <f t="shared" si="10"/>
        <v>0</v>
      </c>
      <c r="CE9" s="104">
        <f t="shared" si="10"/>
        <v>0</v>
      </c>
      <c r="CF9" s="104">
        <f t="shared" si="10"/>
        <v>0</v>
      </c>
      <c r="CG9" s="104">
        <f t="shared" si="10"/>
        <v>0</v>
      </c>
      <c r="CH9" s="104">
        <f t="shared" si="10"/>
        <v>0</v>
      </c>
      <c r="CI9" s="104">
        <f t="shared" si="10"/>
        <v>0</v>
      </c>
      <c r="CJ9" s="104">
        <f t="shared" si="10"/>
        <v>0</v>
      </c>
      <c r="CK9" s="104">
        <f t="shared" si="10"/>
        <v>0</v>
      </c>
      <c r="CL9" s="104">
        <f t="shared" si="10"/>
        <v>0</v>
      </c>
      <c r="CM9" s="104">
        <f t="shared" si="10"/>
        <v>0</v>
      </c>
      <c r="CN9" s="104">
        <f t="shared" si="10"/>
        <v>0</v>
      </c>
      <c r="CO9" s="104">
        <f t="shared" si="10"/>
        <v>0</v>
      </c>
      <c r="CP9" s="104">
        <f t="shared" si="10"/>
        <v>0</v>
      </c>
      <c r="CQ9" s="104">
        <f t="shared" si="10"/>
        <v>0</v>
      </c>
      <c r="CR9" s="104">
        <f t="shared" si="10"/>
        <v>0</v>
      </c>
      <c r="CS9" s="104">
        <f t="shared" si="10"/>
        <v>0</v>
      </c>
      <c r="CT9" s="104">
        <f t="shared" si="10"/>
        <v>0</v>
      </c>
      <c r="CU9" s="104">
        <f t="shared" si="10"/>
        <v>0</v>
      </c>
      <c r="CV9" s="104">
        <f t="shared" si="10"/>
        <v>0</v>
      </c>
      <c r="CW9" s="104">
        <f t="shared" si="10"/>
        <v>0</v>
      </c>
      <c r="CX9" s="104">
        <f t="shared" si="10"/>
        <v>0</v>
      </c>
      <c r="CY9" s="104">
        <f t="shared" si="10"/>
        <v>0</v>
      </c>
      <c r="CZ9" s="106"/>
      <c r="DA9" s="106"/>
    </row>
    <row r="10" spans="2:105" ht="12.75">
      <c r="B10" s="63"/>
      <c r="C10" s="1"/>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DA10" s="106"/>
    </row>
    <row r="11" spans="2:105" s="34" customFormat="1" ht="12.75">
      <c r="B11" s="63" t="s">
        <v>330</v>
      </c>
      <c r="C11" s="33"/>
      <c r="D11" s="200">
        <f>IF(D3&gt;0,(('1 Enterprises'!D6/'1 Enterprises'!D14)*('1 Enterprises'!D22/52)),0)</f>
        <v>0</v>
      </c>
      <c r="E11" s="200">
        <f>IF(E3&gt;0,(('1 Enterprises'!E6/'1 Enterprises'!E14)*('1 Enterprises'!E22/52)),0)</f>
        <v>0</v>
      </c>
      <c r="F11" s="200">
        <f>IF(F3&gt;0,(('1 Enterprises'!F6/'1 Enterprises'!F14)*('1 Enterprises'!F22/52)),0)</f>
        <v>0</v>
      </c>
      <c r="G11" s="200">
        <f>IF(G3&gt;0,(('1 Enterprises'!G6/'1 Enterprises'!G14)*('1 Enterprises'!G22/52)),0)</f>
        <v>0</v>
      </c>
      <c r="H11" s="200">
        <f>IF(H3&gt;0,(('1 Enterprises'!H6/'1 Enterprises'!H14)*('1 Enterprises'!H22/52)),0)</f>
        <v>0</v>
      </c>
      <c r="I11" s="200">
        <f>IF(I3&gt;0,(('1 Enterprises'!I6/'1 Enterprises'!I14)*('1 Enterprises'!I22/52)),0)</f>
        <v>0</v>
      </c>
      <c r="J11" s="200">
        <f>IF(J3&gt;0,(('1 Enterprises'!J6/'1 Enterprises'!J14)*('1 Enterprises'!J22/52)),0)</f>
        <v>0</v>
      </c>
      <c r="K11" s="200">
        <f>IF(K3&gt;0,(('1 Enterprises'!K6/'1 Enterprises'!K14)*('1 Enterprises'!K22/52)),0)</f>
        <v>0</v>
      </c>
      <c r="L11" s="200">
        <f>IF(L3&gt;0,(('1 Enterprises'!L6/'1 Enterprises'!L14)*('1 Enterprises'!L22/52)),0)</f>
        <v>0</v>
      </c>
      <c r="M11" s="200">
        <f>IF(M3&gt;0,(('1 Enterprises'!M6/'1 Enterprises'!M14)*('1 Enterprises'!M22/52)),0)</f>
        <v>0</v>
      </c>
      <c r="N11" s="200">
        <f>IF(N3&gt;0,(('1 Enterprises'!N6/'1 Enterprises'!N14)*('1 Enterprises'!N22/52)),0)</f>
        <v>0</v>
      </c>
      <c r="O11" s="200">
        <f>IF(O3&gt;0,(('1 Enterprises'!O6/'1 Enterprises'!O14)*('1 Enterprises'!O22/52)),0)</f>
        <v>0</v>
      </c>
      <c r="P11" s="200">
        <f>IF(P3&gt;0,(('1 Enterprises'!P6/'1 Enterprises'!P14)*('1 Enterprises'!P22/52)),0)</f>
        <v>0</v>
      </c>
      <c r="Q11" s="200">
        <f>IF(Q3&gt;0,(('1 Enterprises'!Q6/'1 Enterprises'!Q14)*('1 Enterprises'!Q22/52)),0)</f>
        <v>0</v>
      </c>
      <c r="R11" s="200">
        <f>IF(R3&gt;0,(('1 Enterprises'!R6/'1 Enterprises'!R14)*('1 Enterprises'!R22/52)),0)</f>
        <v>0</v>
      </c>
      <c r="S11" s="200">
        <f>IF(S3&gt;0,(('1 Enterprises'!S6/'1 Enterprises'!S14)*('1 Enterprises'!S22/52)),0)</f>
        <v>0</v>
      </c>
      <c r="T11" s="200">
        <f>IF(T3&gt;0,(('1 Enterprises'!T6/'1 Enterprises'!T14)*('1 Enterprises'!T22/52)),0)</f>
        <v>0</v>
      </c>
      <c r="U11" s="200">
        <f>IF(U3&gt;0,(('1 Enterprises'!U6/'1 Enterprises'!U14)*('1 Enterprises'!U22/52)),0)</f>
        <v>0</v>
      </c>
      <c r="V11" s="200">
        <f>IF(V3&gt;0,(('1 Enterprises'!V6/'1 Enterprises'!V14)*('1 Enterprises'!V22/52)),0)</f>
        <v>0</v>
      </c>
      <c r="W11" s="200">
        <f>IF(W3&gt;0,(('1 Enterprises'!W6/'1 Enterprises'!W14)*('1 Enterprises'!W22/52)),0)</f>
        <v>0</v>
      </c>
      <c r="X11" s="200">
        <f>IF(X3&gt;0,(('1 Enterprises'!X6/'1 Enterprises'!X14)*('1 Enterprises'!X22/52)),0)</f>
        <v>0</v>
      </c>
      <c r="Y11" s="200">
        <f>IF(Y3&gt;0,(('1 Enterprises'!Y6/'1 Enterprises'!Y14)*('1 Enterprises'!Y22/52)),0)</f>
        <v>0</v>
      </c>
      <c r="Z11" s="200">
        <f>IF(Z3&gt;0,(('1 Enterprises'!Z6/'1 Enterprises'!Z14)*('1 Enterprises'!Z22/52)),0)</f>
        <v>0</v>
      </c>
      <c r="AA11" s="200">
        <f>IF(AA3&gt;0,(('1 Enterprises'!AA6/'1 Enterprises'!AA14)*('1 Enterprises'!AA22/52)),0)</f>
        <v>0</v>
      </c>
      <c r="AB11" s="200">
        <f>IF(AB3&gt;0,(('1 Enterprises'!AB6/'1 Enterprises'!AB14)*('1 Enterprises'!AB22/52)),0)</f>
        <v>0</v>
      </c>
      <c r="AC11" s="200">
        <f>IF(AC3&gt;0,(('1 Enterprises'!AC6/'1 Enterprises'!AC14)*('1 Enterprises'!AC22/52)),0)</f>
        <v>0</v>
      </c>
      <c r="AD11" s="200">
        <f>IF(AD3&gt;0,(('1 Enterprises'!AD6/'1 Enterprises'!AD14)*('1 Enterprises'!AD22/52)),0)</f>
        <v>0</v>
      </c>
      <c r="AE11" s="200">
        <f>IF(AE3&gt;0,(('1 Enterprises'!AE6/'1 Enterprises'!AE14)*('1 Enterprises'!AE22/52)),0)</f>
        <v>0</v>
      </c>
      <c r="AF11" s="200">
        <f>IF(AF3&gt;0,(('1 Enterprises'!AF6/'1 Enterprises'!AF14)*('1 Enterprises'!AF22/52)),0)</f>
        <v>0</v>
      </c>
      <c r="AG11" s="200">
        <f>IF(AG3&gt;0,(('1 Enterprises'!AG6/'1 Enterprises'!AG14)*('1 Enterprises'!AG22/52)),0)</f>
        <v>0</v>
      </c>
      <c r="AH11" s="200">
        <f>IF(AH3&gt;0,(('1 Enterprises'!AH6/'1 Enterprises'!AH14)*('1 Enterprises'!AH22/52)),0)</f>
        <v>0</v>
      </c>
      <c r="AI11" s="200">
        <f>IF(AI3&gt;0,(('1 Enterprises'!AI6/'1 Enterprises'!AI14)*('1 Enterprises'!AI22/52)),0)</f>
        <v>0</v>
      </c>
      <c r="AJ11" s="200">
        <f>IF(AJ3&gt;0,(('1 Enterprises'!AJ6/'1 Enterprises'!AJ14)*('1 Enterprises'!AJ22/52)),0)</f>
        <v>0</v>
      </c>
      <c r="AK11" s="200">
        <f>IF(AK3&gt;0,(('1 Enterprises'!AK6/'1 Enterprises'!AK14)*('1 Enterprises'!AK22/52)),0)</f>
        <v>0</v>
      </c>
      <c r="AL11" s="200">
        <f>IF(AL3&gt;0,(('1 Enterprises'!AL6/'1 Enterprises'!AL14)*('1 Enterprises'!AL22/52)),0)</f>
        <v>0</v>
      </c>
      <c r="AM11" s="200">
        <f>IF(AM3&gt;0,(('1 Enterprises'!AM6/'1 Enterprises'!AM14)*('1 Enterprises'!AM22/52)),0)</f>
        <v>0</v>
      </c>
      <c r="AN11" s="200">
        <f>IF(AN3&gt;0,(('1 Enterprises'!AN6/'1 Enterprises'!AN14)*('1 Enterprises'!AN22/52)),0)</f>
        <v>0</v>
      </c>
      <c r="AO11" s="200">
        <f>IF(AO3&gt;0,(('1 Enterprises'!AO6/'1 Enterprises'!AO14)*('1 Enterprises'!AO22/52)),0)</f>
        <v>0</v>
      </c>
      <c r="AP11" s="200">
        <f>IF(AP3&gt;0,(('1 Enterprises'!AP6/'1 Enterprises'!AP14)*('1 Enterprises'!AP22/52)),0)</f>
        <v>0</v>
      </c>
      <c r="AQ11" s="200">
        <f>IF(AQ3&gt;0,(('1 Enterprises'!AQ6/'1 Enterprises'!AQ14)*('1 Enterprises'!AQ22/52)),0)</f>
        <v>0</v>
      </c>
      <c r="AR11" s="200">
        <f>IF(AR3&gt;0,(('1 Enterprises'!AR6/'1 Enterprises'!AR14)*('1 Enterprises'!AR22/52)),0)</f>
        <v>0</v>
      </c>
      <c r="AS11" s="200">
        <f>IF(AS3&gt;0,(('1 Enterprises'!AS6/'1 Enterprises'!AS14)*('1 Enterprises'!AS22/52)),0)</f>
        <v>0</v>
      </c>
      <c r="AT11" s="200">
        <f>IF(AT3&gt;0,(('1 Enterprises'!AT6/'1 Enterprises'!AT14)*('1 Enterprises'!AT22/52)),0)</f>
        <v>0</v>
      </c>
      <c r="AU11" s="200">
        <f>IF(AU3&gt;0,(('1 Enterprises'!AU6/'1 Enterprises'!AU14)*('1 Enterprises'!AU22/52)),0)</f>
        <v>0</v>
      </c>
      <c r="AV11" s="200">
        <f>IF(AV3&gt;0,(('1 Enterprises'!AV6/'1 Enterprises'!AV14)*('1 Enterprises'!AV22/52)),0)</f>
        <v>0</v>
      </c>
      <c r="AW11" s="200">
        <f>IF(AW3&gt;0,(('1 Enterprises'!AW6/'1 Enterprises'!AW14)*('1 Enterprises'!AW22/52)),0)</f>
        <v>0</v>
      </c>
      <c r="AX11" s="200">
        <f>IF(AX3&gt;0,(('1 Enterprises'!AX6/'1 Enterprises'!AX14)*('1 Enterprises'!AX22/52)),0)</f>
        <v>0</v>
      </c>
      <c r="AY11" s="200">
        <f>IF(AY3&gt;0,(('1 Enterprises'!AY6/'1 Enterprises'!AY14)*('1 Enterprises'!AY22/52)),0)</f>
        <v>0</v>
      </c>
      <c r="AZ11" s="200">
        <f>IF(AZ3&gt;0,(('1 Enterprises'!AZ6/'1 Enterprises'!AZ14)*('1 Enterprises'!AZ22/52)),0)</f>
        <v>0</v>
      </c>
      <c r="BA11" s="200">
        <f>IF(BA3&gt;0,(('1 Enterprises'!BA6/'1 Enterprises'!BA14)*('1 Enterprises'!BA22/52)),0)</f>
        <v>0</v>
      </c>
      <c r="BB11" s="200">
        <f>IF(BB3&gt;0,(('1 Enterprises'!BB6/'1 Enterprises'!BB14)*('1 Enterprises'!BB22/52)),0)</f>
        <v>0</v>
      </c>
      <c r="BC11" s="200">
        <f>IF(BC3&gt;0,(('1 Enterprises'!BC6/'1 Enterprises'!BC14)*('1 Enterprises'!BC22/52)),0)</f>
        <v>0</v>
      </c>
      <c r="BD11" s="200">
        <f>IF(BD3&gt;0,(('1 Enterprises'!BD6/'1 Enterprises'!BD14)*('1 Enterprises'!BD22/52)),0)</f>
        <v>0</v>
      </c>
      <c r="BE11" s="200">
        <f>IF(BE3&gt;0,(('1 Enterprises'!BE6/'1 Enterprises'!BE14)*('1 Enterprises'!BE22/52)),0)</f>
        <v>0</v>
      </c>
      <c r="BF11" s="200">
        <f>IF(BF3&gt;0,(('1 Enterprises'!BF6/'1 Enterprises'!BF14)*('1 Enterprises'!BF22/52)),0)</f>
        <v>0</v>
      </c>
      <c r="BG11" s="200">
        <f>IF(BG3&gt;0,(('1 Enterprises'!BG6/'1 Enterprises'!BG14)*('1 Enterprises'!BG22/52)),0)</f>
        <v>0</v>
      </c>
      <c r="BH11" s="200">
        <f>IF(BH3&gt;0,(('1 Enterprises'!BH6/'1 Enterprises'!BH14)*('1 Enterprises'!BH22/52)),0)</f>
        <v>0</v>
      </c>
      <c r="BI11" s="200">
        <f>IF(BI3&gt;0,(('1 Enterprises'!BI6/'1 Enterprises'!BI14)*('1 Enterprises'!BI22/52)),0)</f>
        <v>0</v>
      </c>
      <c r="BJ11" s="200">
        <f>IF(BJ3&gt;0,(('1 Enterprises'!BJ6/'1 Enterprises'!BJ14)*('1 Enterprises'!BJ22/52)),0)</f>
        <v>0</v>
      </c>
      <c r="BK11" s="200">
        <f>IF(BK3&gt;0,(('1 Enterprises'!BK6/'1 Enterprises'!BK14)*('1 Enterprises'!BK22/52)),0)</f>
        <v>0</v>
      </c>
      <c r="BL11" s="200">
        <f>IF(BL3&gt;0,(('1 Enterprises'!BL6/'1 Enterprises'!BL14)*('1 Enterprises'!BL22/52)),0)</f>
        <v>0</v>
      </c>
      <c r="BM11" s="200">
        <f>IF(BM3&gt;0,(('1 Enterprises'!BM6/'1 Enterprises'!BM14)*('1 Enterprises'!BM22/52)),0)</f>
        <v>0</v>
      </c>
      <c r="BN11" s="200">
        <f>IF(BN3&gt;0,(('1 Enterprises'!BN6/'1 Enterprises'!BN14)*('1 Enterprises'!BN22/52)),0)</f>
        <v>0</v>
      </c>
      <c r="BO11" s="200">
        <f>IF(BO3&gt;0,(('1 Enterprises'!BO6/'1 Enterprises'!BO14)*('1 Enterprises'!BO22/52)),0)</f>
        <v>0</v>
      </c>
      <c r="BP11" s="200">
        <f>IF(BP3&gt;0,(('1 Enterprises'!BP6/'1 Enterprises'!BP14)*('1 Enterprises'!BP22/52)),0)</f>
        <v>0</v>
      </c>
      <c r="BQ11" s="200">
        <f>IF(BQ3&gt;0,(('1 Enterprises'!BQ6/'1 Enterprises'!BQ14)*('1 Enterprises'!BQ22/52)),0)</f>
        <v>0</v>
      </c>
      <c r="BR11" s="200">
        <f>IF(BR3&gt;0,(('1 Enterprises'!BR6/'1 Enterprises'!BR14)*('1 Enterprises'!BR22/52)),0)</f>
        <v>0</v>
      </c>
      <c r="BS11" s="200">
        <f>IF(BS3&gt;0,(('1 Enterprises'!BS6/'1 Enterprises'!BS14)*('1 Enterprises'!BS22/52)),0)</f>
        <v>0</v>
      </c>
      <c r="BT11" s="200">
        <f>IF(BT3&gt;0,(('1 Enterprises'!BT6/'1 Enterprises'!BT14)*('1 Enterprises'!BT22/52)),0)</f>
        <v>0</v>
      </c>
      <c r="BU11" s="200">
        <f>IF(BU3&gt;0,(('1 Enterprises'!BU6/'1 Enterprises'!BU14)*('1 Enterprises'!BU22/52)),0)</f>
        <v>0</v>
      </c>
      <c r="BV11" s="200">
        <f>IF(BV3&gt;0,(('1 Enterprises'!BV6/'1 Enterprises'!BV14)*('1 Enterprises'!BV22/52)),0)</f>
        <v>0</v>
      </c>
      <c r="BW11" s="200">
        <f>IF(BW3&gt;0,(('1 Enterprises'!BW6/'1 Enterprises'!BW14)*('1 Enterprises'!BW22/52)),0)</f>
        <v>0</v>
      </c>
      <c r="BX11" s="200">
        <f>IF(BX3&gt;0,(('1 Enterprises'!BX6/'1 Enterprises'!BX14)*('1 Enterprises'!BX22/52)),0)</f>
        <v>0</v>
      </c>
      <c r="BY11" s="200">
        <f>IF(BY3&gt;0,(('1 Enterprises'!BY6/'1 Enterprises'!BY14)*('1 Enterprises'!BY22/52)),0)</f>
        <v>0</v>
      </c>
      <c r="BZ11" s="200">
        <f>IF(BZ3&gt;0,(('1 Enterprises'!BZ6/'1 Enterprises'!BZ14)*('1 Enterprises'!BZ22/52)),0)</f>
        <v>0</v>
      </c>
      <c r="CA11" s="200">
        <f>IF(CA3&gt;0,(('1 Enterprises'!CA6/'1 Enterprises'!CA14)*('1 Enterprises'!CA22/52)),0)</f>
        <v>0</v>
      </c>
      <c r="CB11" s="200">
        <f>IF(CB3&gt;0,(('1 Enterprises'!CB6/'1 Enterprises'!CB14)*('1 Enterprises'!CB22/52)),0)</f>
        <v>0</v>
      </c>
      <c r="CC11" s="200">
        <f>IF(CC3&gt;0,(('1 Enterprises'!CC6/'1 Enterprises'!CC14)*('1 Enterprises'!CC22/52)),0)</f>
        <v>0</v>
      </c>
      <c r="CD11" s="200">
        <f>IF(CD3&gt;0,(('1 Enterprises'!CD6/'1 Enterprises'!CD14)*('1 Enterprises'!CD22/52)),0)</f>
        <v>0</v>
      </c>
      <c r="CE11" s="200">
        <f>IF(CE3&gt;0,(('1 Enterprises'!CE6/'1 Enterprises'!CE14)*('1 Enterprises'!CE22/52)),0)</f>
        <v>0</v>
      </c>
      <c r="CF11" s="200">
        <f>IF(CF3&gt;0,(('1 Enterprises'!CF6/'1 Enterprises'!CF14)*('1 Enterprises'!CF22/52)),0)</f>
        <v>0</v>
      </c>
      <c r="CG11" s="200">
        <f>IF(CG3&gt;0,(('1 Enterprises'!CG6/'1 Enterprises'!CG14)*('1 Enterprises'!CG22/52)),0)</f>
        <v>0</v>
      </c>
      <c r="CH11" s="200">
        <f>IF(CH3&gt;0,(('1 Enterprises'!CH6/'1 Enterprises'!CH14)*('1 Enterprises'!CH22/52)),0)</f>
        <v>0</v>
      </c>
      <c r="CI11" s="200">
        <f>IF(CI3&gt;0,(('1 Enterprises'!CI6/'1 Enterprises'!CI14)*('1 Enterprises'!CI22/52)),0)</f>
        <v>0</v>
      </c>
      <c r="CJ11" s="200">
        <f>IF(CJ3&gt;0,(('1 Enterprises'!CJ6/'1 Enterprises'!CJ14)*('1 Enterprises'!CJ22/52)),0)</f>
        <v>0</v>
      </c>
      <c r="CK11" s="200">
        <f>IF(CK3&gt;0,(('1 Enterprises'!CK6/'1 Enterprises'!CK14)*('1 Enterprises'!CK22/52)),0)</f>
        <v>0</v>
      </c>
      <c r="CL11" s="200">
        <f>IF(CL3&gt;0,(('1 Enterprises'!CL6/'1 Enterprises'!CL14)*('1 Enterprises'!CL22/52)),0)</f>
        <v>0</v>
      </c>
      <c r="CM11" s="200">
        <f>IF(CM3&gt;0,(('1 Enterprises'!CM6/'1 Enterprises'!CM14)*('1 Enterprises'!CM22/52)),0)</f>
        <v>0</v>
      </c>
      <c r="CN11" s="200">
        <f>IF(CN3&gt;0,(('1 Enterprises'!CN6/'1 Enterprises'!CN14)*('1 Enterprises'!CN22/52)),0)</f>
        <v>0</v>
      </c>
      <c r="CO11" s="200">
        <f>IF(CO3&gt;0,(('1 Enterprises'!CO6/'1 Enterprises'!CO14)*('1 Enterprises'!CO22/52)),0)</f>
        <v>0</v>
      </c>
      <c r="CP11" s="200">
        <f>IF(CP3&gt;0,(('1 Enterprises'!CP6/'1 Enterprises'!CP14)*('1 Enterprises'!CP22/52)),0)</f>
        <v>0</v>
      </c>
      <c r="CQ11" s="200">
        <f>IF(CQ3&gt;0,(('1 Enterprises'!CQ6/'1 Enterprises'!CQ14)*('1 Enterprises'!CQ22/52)),0)</f>
        <v>0</v>
      </c>
      <c r="CR11" s="200">
        <f>IF(CR3&gt;0,(('1 Enterprises'!CR6/'1 Enterprises'!CR14)*('1 Enterprises'!CR22/52)),0)</f>
        <v>0</v>
      </c>
      <c r="CS11" s="200">
        <f>IF(CS3&gt;0,(('1 Enterprises'!CS6/'1 Enterprises'!CS14)*('1 Enterprises'!CS22/52)),0)</f>
        <v>0</v>
      </c>
      <c r="CT11" s="200">
        <f>IF(CT3&gt;0,(('1 Enterprises'!CT6/'1 Enterprises'!CT14)*('1 Enterprises'!CT22/52)),0)</f>
        <v>0</v>
      </c>
      <c r="CU11" s="200">
        <f>IF(CU3&gt;0,(('1 Enterprises'!CU6/'1 Enterprises'!CU14)*('1 Enterprises'!CU22/52)),0)</f>
        <v>0</v>
      </c>
      <c r="CV11" s="200">
        <f>IF(CV3&gt;0,(('1 Enterprises'!CV6/'1 Enterprises'!CV14)*('1 Enterprises'!CV22/52)),0)</f>
        <v>0</v>
      </c>
      <c r="CW11" s="200">
        <f>IF(CW3&gt;0,(('1 Enterprises'!CW6/'1 Enterprises'!CW14)*('1 Enterprises'!CW22/52)),0)</f>
        <v>0</v>
      </c>
      <c r="CX11" s="200">
        <f>IF(CX3&gt;0,(('1 Enterprises'!CX6/'1 Enterprises'!CX14)*('1 Enterprises'!CX22/52)),0)</f>
        <v>0</v>
      </c>
      <c r="CY11" s="200">
        <f>IF(CY3&gt;0,(('1 Enterprises'!CY6/'1 Enterprises'!CY14)*('1 Enterprises'!CY22/52)),0)</f>
        <v>0</v>
      </c>
      <c r="DA11" s="105"/>
    </row>
    <row r="12" spans="2:103" ht="12.75">
      <c r="B12" s="63"/>
      <c r="C12" s="1"/>
      <c r="D12" s="8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row>
    <row r="13" spans="2:206" ht="12.75">
      <c r="B13" s="65" t="s">
        <v>273</v>
      </c>
      <c r="C13" s="1"/>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DC13" t="s">
        <v>101</v>
      </c>
      <c r="DD13" t="s">
        <v>102</v>
      </c>
      <c r="DE13" t="s">
        <v>473</v>
      </c>
      <c r="DF13" t="s">
        <v>474</v>
      </c>
      <c r="DG13" t="s">
        <v>475</v>
      </c>
      <c r="DH13" t="s">
        <v>476</v>
      </c>
      <c r="DI13" t="s">
        <v>477</v>
      </c>
      <c r="DJ13" t="s">
        <v>478</v>
      </c>
      <c r="DK13" t="s">
        <v>479</v>
      </c>
      <c r="DL13" t="s">
        <v>480</v>
      </c>
      <c r="DM13" t="s">
        <v>481</v>
      </c>
      <c r="DN13" t="s">
        <v>482</v>
      </c>
      <c r="DO13" t="s">
        <v>483</v>
      </c>
      <c r="DP13" t="s">
        <v>484</v>
      </c>
      <c r="DQ13" t="s">
        <v>485</v>
      </c>
      <c r="DR13" t="s">
        <v>486</v>
      </c>
      <c r="DS13" t="s">
        <v>487</v>
      </c>
      <c r="DT13" t="s">
        <v>488</v>
      </c>
      <c r="DU13" t="s">
        <v>489</v>
      </c>
      <c r="DV13" t="s">
        <v>490</v>
      </c>
      <c r="DW13" t="s">
        <v>491</v>
      </c>
      <c r="DX13" t="s">
        <v>492</v>
      </c>
      <c r="DY13" t="s">
        <v>493</v>
      </c>
      <c r="DZ13" t="s">
        <v>494</v>
      </c>
      <c r="EA13" t="s">
        <v>495</v>
      </c>
      <c r="EB13" t="s">
        <v>26</v>
      </c>
      <c r="EC13" t="s">
        <v>27</v>
      </c>
      <c r="ED13" t="s">
        <v>28</v>
      </c>
      <c r="EE13" t="s">
        <v>29</v>
      </c>
      <c r="EF13" t="s">
        <v>30</v>
      </c>
      <c r="EG13" t="s">
        <v>31</v>
      </c>
      <c r="EH13" t="s">
        <v>32</v>
      </c>
      <c r="EI13" t="s">
        <v>33</v>
      </c>
      <c r="EJ13" t="s">
        <v>34</v>
      </c>
      <c r="EK13" t="s">
        <v>35</v>
      </c>
      <c r="EL13" t="s">
        <v>36</v>
      </c>
      <c r="EM13" t="s">
        <v>37</v>
      </c>
      <c r="EN13" t="s">
        <v>38</v>
      </c>
      <c r="EO13" t="s">
        <v>39</v>
      </c>
      <c r="EP13" t="s">
        <v>40</v>
      </c>
      <c r="EQ13" t="s">
        <v>41</v>
      </c>
      <c r="ER13" t="s">
        <v>42</v>
      </c>
      <c r="ES13" t="s">
        <v>43</v>
      </c>
      <c r="ET13" t="s">
        <v>44</v>
      </c>
      <c r="EU13" t="s">
        <v>45</v>
      </c>
      <c r="EV13" t="s">
        <v>46</v>
      </c>
      <c r="EW13" t="s">
        <v>47</v>
      </c>
      <c r="EX13" t="s">
        <v>48</v>
      </c>
      <c r="EY13" t="s">
        <v>49</v>
      </c>
      <c r="EZ13" t="s">
        <v>50</v>
      </c>
      <c r="FA13" t="s">
        <v>51</v>
      </c>
      <c r="FB13" t="s">
        <v>52</v>
      </c>
      <c r="FC13" t="s">
        <v>53</v>
      </c>
      <c r="FD13" t="s">
        <v>54</v>
      </c>
      <c r="FE13" t="s">
        <v>55</v>
      </c>
      <c r="FF13" t="s">
        <v>56</v>
      </c>
      <c r="FG13" t="s">
        <v>57</v>
      </c>
      <c r="FH13" t="s">
        <v>58</v>
      </c>
      <c r="FI13" t="s">
        <v>59</v>
      </c>
      <c r="FJ13" t="s">
        <v>60</v>
      </c>
      <c r="FK13" t="s">
        <v>61</v>
      </c>
      <c r="FL13" t="s">
        <v>62</v>
      </c>
      <c r="FM13" t="s">
        <v>63</v>
      </c>
      <c r="FN13" t="s">
        <v>64</v>
      </c>
      <c r="FO13" t="s">
        <v>65</v>
      </c>
      <c r="FP13" t="s">
        <v>66</v>
      </c>
      <c r="FQ13" t="s">
        <v>67</v>
      </c>
      <c r="FR13" t="s">
        <v>68</v>
      </c>
      <c r="FS13" t="s">
        <v>69</v>
      </c>
      <c r="FT13" t="s">
        <v>70</v>
      </c>
      <c r="FU13" t="s">
        <v>71</v>
      </c>
      <c r="FV13" t="s">
        <v>72</v>
      </c>
      <c r="FW13" t="s">
        <v>73</v>
      </c>
      <c r="FX13" t="s">
        <v>74</v>
      </c>
      <c r="FY13" t="s">
        <v>75</v>
      </c>
      <c r="FZ13" t="s">
        <v>76</v>
      </c>
      <c r="GA13" t="s">
        <v>77</v>
      </c>
      <c r="GB13" t="s">
        <v>78</v>
      </c>
      <c r="GC13" t="s">
        <v>79</v>
      </c>
      <c r="GD13" t="s">
        <v>80</v>
      </c>
      <c r="GE13" t="s">
        <v>81</v>
      </c>
      <c r="GF13" t="s">
        <v>82</v>
      </c>
      <c r="GG13" t="s">
        <v>83</v>
      </c>
      <c r="GH13" t="s">
        <v>84</v>
      </c>
      <c r="GI13" t="s">
        <v>85</v>
      </c>
      <c r="GJ13" t="s">
        <v>86</v>
      </c>
      <c r="GK13" t="s">
        <v>87</v>
      </c>
      <c r="GL13" t="s">
        <v>88</v>
      </c>
      <c r="GM13" t="s">
        <v>89</v>
      </c>
      <c r="GN13" t="s">
        <v>90</v>
      </c>
      <c r="GO13" t="s">
        <v>91</v>
      </c>
      <c r="GP13" t="s">
        <v>92</v>
      </c>
      <c r="GQ13" t="s">
        <v>93</v>
      </c>
      <c r="GR13" t="s">
        <v>94</v>
      </c>
      <c r="GS13" t="s">
        <v>95</v>
      </c>
      <c r="GT13" t="s">
        <v>96</v>
      </c>
      <c r="GU13" t="s">
        <v>97</v>
      </c>
      <c r="GV13" t="s">
        <v>98</v>
      </c>
      <c r="GW13" t="s">
        <v>99</v>
      </c>
      <c r="GX13" t="s">
        <v>100</v>
      </c>
    </row>
    <row r="14" spans="2:207" s="62" customFormat="1" ht="15">
      <c r="B14" s="66" t="str">
        <f>'2 Income Statement'!B112</f>
        <v> Containers</v>
      </c>
      <c r="C14" s="202" t="s">
        <v>514</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DB14" s="162">
        <f>SUM(DC14:GX14)</f>
        <v>0</v>
      </c>
      <c r="DC14" s="161">
        <f>D14*'1 Enterprises'!D$6</f>
        <v>0</v>
      </c>
      <c r="DD14" s="161">
        <f>E14*'1 Enterprises'!E$6</f>
        <v>0</v>
      </c>
      <c r="DE14" s="161">
        <f>F14*'1 Enterprises'!F$6</f>
        <v>0</v>
      </c>
      <c r="DF14" s="161">
        <f>G14*'1 Enterprises'!G$6</f>
        <v>0</v>
      </c>
      <c r="DG14" s="161">
        <f>H14*'1 Enterprises'!H$6</f>
        <v>0</v>
      </c>
      <c r="DH14" s="161">
        <f>I14*'1 Enterprises'!I$6</f>
        <v>0</v>
      </c>
      <c r="DI14" s="161">
        <f>J14*'1 Enterprises'!J$6</f>
        <v>0</v>
      </c>
      <c r="DJ14" s="161">
        <f>K14*'1 Enterprises'!K$6</f>
        <v>0</v>
      </c>
      <c r="DK14" s="161">
        <f>L14*'1 Enterprises'!L$6</f>
        <v>0</v>
      </c>
      <c r="DL14" s="161">
        <f>M14*'1 Enterprises'!M$6</f>
        <v>0</v>
      </c>
      <c r="DM14" s="161">
        <f>N14*'1 Enterprises'!N$6</f>
        <v>0</v>
      </c>
      <c r="DN14" s="161">
        <f>O14*'1 Enterprises'!O$6</f>
        <v>0</v>
      </c>
      <c r="DO14" s="161">
        <f>P14*'1 Enterprises'!P$6</f>
        <v>0</v>
      </c>
      <c r="DP14" s="161">
        <f>Q14*'1 Enterprises'!Q$6</f>
        <v>0</v>
      </c>
      <c r="DQ14" s="161">
        <f>R14*'1 Enterprises'!R$6</f>
        <v>0</v>
      </c>
      <c r="DR14" s="161">
        <f>S14*'1 Enterprises'!S$6</f>
        <v>0</v>
      </c>
      <c r="DS14" s="161">
        <f>T14*'1 Enterprises'!T$6</f>
        <v>0</v>
      </c>
      <c r="DT14" s="161">
        <f>U14*'1 Enterprises'!U$6</f>
        <v>0</v>
      </c>
      <c r="DU14" s="161">
        <f>V14*'1 Enterprises'!V$6</f>
        <v>0</v>
      </c>
      <c r="DV14" s="161">
        <f>W14*'1 Enterprises'!W$6</f>
        <v>0</v>
      </c>
      <c r="DW14" s="161">
        <f>X14*'1 Enterprises'!X$6</f>
        <v>0</v>
      </c>
      <c r="DX14" s="161">
        <f>Y14*'1 Enterprises'!Y$6</f>
        <v>0</v>
      </c>
      <c r="DY14" s="161">
        <f>Z14*'1 Enterprises'!Z$6</f>
        <v>0</v>
      </c>
      <c r="DZ14" s="161">
        <f>AA14*'1 Enterprises'!AA$6</f>
        <v>0</v>
      </c>
      <c r="EA14" s="161">
        <f>AB14*'1 Enterprises'!AB$6</f>
        <v>0</v>
      </c>
      <c r="EB14" s="161">
        <f>AC14*'1 Enterprises'!AC$6</f>
        <v>0</v>
      </c>
      <c r="EC14" s="161">
        <f>AD14*'1 Enterprises'!AD$6</f>
        <v>0</v>
      </c>
      <c r="ED14" s="161">
        <f>AE14*'1 Enterprises'!AE$6</f>
        <v>0</v>
      </c>
      <c r="EE14" s="161">
        <f>AF14*'1 Enterprises'!AF$6</f>
        <v>0</v>
      </c>
      <c r="EF14" s="161">
        <f>AG14*'1 Enterprises'!AG$6</f>
        <v>0</v>
      </c>
      <c r="EG14" s="161">
        <f>AH14*'1 Enterprises'!AH$6</f>
        <v>0</v>
      </c>
      <c r="EH14" s="161">
        <f>AI14*'1 Enterprises'!AI$6</f>
        <v>0</v>
      </c>
      <c r="EI14" s="161">
        <f>AJ14*'1 Enterprises'!AJ$6</f>
        <v>0</v>
      </c>
      <c r="EJ14" s="161">
        <f>AK14*'1 Enterprises'!AK$6</f>
        <v>0</v>
      </c>
      <c r="EK14" s="161">
        <f>AL14*'1 Enterprises'!AL$6</f>
        <v>0</v>
      </c>
      <c r="EL14" s="161">
        <f>AM14*'1 Enterprises'!AM$6</f>
        <v>0</v>
      </c>
      <c r="EM14" s="161">
        <f>AN14*'1 Enterprises'!AN$6</f>
        <v>0</v>
      </c>
      <c r="EN14" s="161">
        <f>AO14*'1 Enterprises'!AO$6</f>
        <v>0</v>
      </c>
      <c r="EO14" s="161">
        <f>AP14*'1 Enterprises'!AP$6</f>
        <v>0</v>
      </c>
      <c r="EP14" s="161">
        <f>AQ14*'1 Enterprises'!AQ$6</f>
        <v>0</v>
      </c>
      <c r="EQ14" s="161">
        <f>AR14*'1 Enterprises'!AR$6</f>
        <v>0</v>
      </c>
      <c r="ER14" s="161">
        <f>AS14*'1 Enterprises'!AS$6</f>
        <v>0</v>
      </c>
      <c r="ES14" s="161">
        <f>AT14*'1 Enterprises'!AT$6</f>
        <v>0</v>
      </c>
      <c r="ET14" s="161">
        <f>AU14*'1 Enterprises'!AU$6</f>
        <v>0</v>
      </c>
      <c r="EU14" s="161">
        <f>AV14*'1 Enterprises'!AV$6</f>
        <v>0</v>
      </c>
      <c r="EV14" s="161">
        <f>AW14*'1 Enterprises'!AW$6</f>
        <v>0</v>
      </c>
      <c r="EW14" s="161">
        <f>AX14*'1 Enterprises'!AX$6</f>
        <v>0</v>
      </c>
      <c r="EX14" s="161">
        <f>AY14*'1 Enterprises'!AY$6</f>
        <v>0</v>
      </c>
      <c r="EY14" s="161">
        <f>AZ14*'1 Enterprises'!AZ$6</f>
        <v>0</v>
      </c>
      <c r="EZ14" s="161">
        <f>BA14*'1 Enterprises'!BA$6</f>
        <v>0</v>
      </c>
      <c r="FA14" s="161">
        <f>BB14*'1 Enterprises'!BB$6</f>
        <v>0</v>
      </c>
      <c r="FB14" s="161">
        <f>BC14*'1 Enterprises'!BC$6</f>
        <v>0</v>
      </c>
      <c r="FC14" s="161">
        <f>BD14*'1 Enterprises'!BD$6</f>
        <v>0</v>
      </c>
      <c r="FD14" s="161">
        <f>BE14*'1 Enterprises'!BE$6</f>
        <v>0</v>
      </c>
      <c r="FE14" s="161">
        <f>BF14*'1 Enterprises'!BF$6</f>
        <v>0</v>
      </c>
      <c r="FF14" s="161">
        <f>BG14*'1 Enterprises'!BG$6</f>
        <v>0</v>
      </c>
      <c r="FG14" s="161">
        <f>BH14*'1 Enterprises'!BH$6</f>
        <v>0</v>
      </c>
      <c r="FH14" s="161">
        <f>BI14*'1 Enterprises'!BI$6</f>
        <v>0</v>
      </c>
      <c r="FI14" s="161">
        <f>BJ14*'1 Enterprises'!BJ$6</f>
        <v>0</v>
      </c>
      <c r="FJ14" s="161">
        <f>BK14*'1 Enterprises'!BK$6</f>
        <v>0</v>
      </c>
      <c r="FK14" s="161">
        <f>BL14*'1 Enterprises'!BL$6</f>
        <v>0</v>
      </c>
      <c r="FL14" s="161">
        <f>BM14*'1 Enterprises'!BM$6</f>
        <v>0</v>
      </c>
      <c r="FM14" s="161">
        <f>BN14*'1 Enterprises'!BN$6</f>
        <v>0</v>
      </c>
      <c r="FN14" s="161">
        <f>BO14*'1 Enterprises'!BO$6</f>
        <v>0</v>
      </c>
      <c r="FO14" s="161">
        <f>BP14*'1 Enterprises'!BP$6</f>
        <v>0</v>
      </c>
      <c r="FP14" s="161">
        <f>BQ14*'1 Enterprises'!BQ$6</f>
        <v>0</v>
      </c>
      <c r="FQ14" s="161">
        <f>BR14*'1 Enterprises'!BR$6</f>
        <v>0</v>
      </c>
      <c r="FR14" s="161">
        <f>BS14*'1 Enterprises'!BS$6</f>
        <v>0</v>
      </c>
      <c r="FS14" s="161">
        <f>BT14*'1 Enterprises'!BT$6</f>
        <v>0</v>
      </c>
      <c r="FT14" s="161">
        <f>BU14*'1 Enterprises'!BU$6</f>
        <v>0</v>
      </c>
      <c r="FU14" s="161">
        <f>BV14*'1 Enterprises'!BV$6</f>
        <v>0</v>
      </c>
      <c r="FV14" s="161">
        <f>BW14*'1 Enterprises'!BW$6</f>
        <v>0</v>
      </c>
      <c r="FW14" s="161">
        <f>BX14*'1 Enterprises'!BX$6</f>
        <v>0</v>
      </c>
      <c r="FX14" s="161">
        <f>BY14*'1 Enterprises'!BY$6</f>
        <v>0</v>
      </c>
      <c r="FY14" s="161">
        <f>BZ14*'1 Enterprises'!BZ$6</f>
        <v>0</v>
      </c>
      <c r="FZ14" s="161">
        <f>CA14*'1 Enterprises'!CA$6</f>
        <v>0</v>
      </c>
      <c r="GA14" s="161">
        <f>CB14*'1 Enterprises'!CB$6</f>
        <v>0</v>
      </c>
      <c r="GB14" s="161">
        <f>CC14*'1 Enterprises'!CC$6</f>
        <v>0</v>
      </c>
      <c r="GC14" s="161">
        <f>CD14*'1 Enterprises'!CD$6</f>
        <v>0</v>
      </c>
      <c r="GD14" s="161">
        <f>CE14*'1 Enterprises'!CE$6</f>
        <v>0</v>
      </c>
      <c r="GE14" s="161">
        <f>CF14*'1 Enterprises'!CF$6</f>
        <v>0</v>
      </c>
      <c r="GF14" s="161">
        <f>CG14*'1 Enterprises'!CG$6</f>
        <v>0</v>
      </c>
      <c r="GG14" s="161">
        <f>CH14*'1 Enterprises'!CH$6</f>
        <v>0</v>
      </c>
      <c r="GH14" s="161">
        <f>CI14*'1 Enterprises'!CI$6</f>
        <v>0</v>
      </c>
      <c r="GI14" s="161">
        <f>CJ14*'1 Enterprises'!CJ$6</f>
        <v>0</v>
      </c>
      <c r="GJ14" s="161">
        <f>CK14*'1 Enterprises'!CK$6</f>
        <v>0</v>
      </c>
      <c r="GK14" s="161">
        <f>CL14*'1 Enterprises'!CL$6</f>
        <v>0</v>
      </c>
      <c r="GL14" s="161">
        <f>CM14*'1 Enterprises'!CM$6</f>
        <v>0</v>
      </c>
      <c r="GM14" s="161">
        <f>CN14*'1 Enterprises'!CN$6</f>
        <v>0</v>
      </c>
      <c r="GN14" s="161">
        <f>CO14*'1 Enterprises'!CO$6</f>
        <v>0</v>
      </c>
      <c r="GO14" s="161">
        <f>CP14*'1 Enterprises'!CP$6</f>
        <v>0</v>
      </c>
      <c r="GP14" s="161">
        <f>CQ14*'1 Enterprises'!CQ$6</f>
        <v>0</v>
      </c>
      <c r="GQ14" s="161">
        <f>CR14*'1 Enterprises'!CR$6</f>
        <v>0</v>
      </c>
      <c r="GR14" s="161">
        <f>CS14*'1 Enterprises'!CS$6</f>
        <v>0</v>
      </c>
      <c r="GS14" s="161">
        <f>CT14*'1 Enterprises'!CT$6</f>
        <v>0</v>
      </c>
      <c r="GT14" s="161">
        <f>CU14*'1 Enterprises'!CU$6</f>
        <v>0</v>
      </c>
      <c r="GU14" s="161">
        <f>CV14*'1 Enterprises'!CV$6</f>
        <v>0</v>
      </c>
      <c r="GV14" s="161">
        <f>CW14*'1 Enterprises'!CW$6</f>
        <v>0</v>
      </c>
      <c r="GW14" s="161">
        <f>CX14*'1 Enterprises'!CX$6</f>
        <v>0</v>
      </c>
      <c r="GX14" s="161">
        <f>CY14*'1 Enterprises'!CY$6</f>
        <v>0</v>
      </c>
      <c r="GY14" s="161"/>
    </row>
    <row r="15" spans="2:206" s="62" customFormat="1" ht="12.75">
      <c r="B15" s="66" t="str">
        <f>'2 Income Statement'!B113</f>
        <v> Substrate</v>
      </c>
      <c r="C15" s="202" t="s">
        <v>514</v>
      </c>
      <c r="D15" s="61">
        <f>'5 Substrate'!I3</f>
        <v>0</v>
      </c>
      <c r="E15" s="61">
        <f>'5 Substrate'!I4</f>
        <v>0</v>
      </c>
      <c r="F15" s="61">
        <f>'5 Substrate'!I5</f>
        <v>0</v>
      </c>
      <c r="G15" s="61">
        <f>'5 Substrate'!I6</f>
        <v>0</v>
      </c>
      <c r="H15" s="61">
        <f>'5 Substrate'!I7</f>
        <v>0</v>
      </c>
      <c r="I15" s="61">
        <f>'5 Substrate'!I8</f>
        <v>0</v>
      </c>
      <c r="J15" s="61">
        <f>'5 Substrate'!I9</f>
        <v>0</v>
      </c>
      <c r="K15" s="61">
        <f>'5 Substrate'!I10</f>
        <v>0</v>
      </c>
      <c r="L15" s="61">
        <f>'5 Substrate'!I11</f>
        <v>0</v>
      </c>
      <c r="M15" s="61">
        <f>'5 Substrate'!I12</f>
        <v>0</v>
      </c>
      <c r="N15" s="61">
        <f>'5 Substrate'!I13</f>
        <v>0</v>
      </c>
      <c r="O15" s="61">
        <f>'5 Substrate'!I14</f>
        <v>0</v>
      </c>
      <c r="P15" s="61">
        <f>'5 Substrate'!I15</f>
        <v>0</v>
      </c>
      <c r="Q15" s="61">
        <f>'5 Substrate'!I16</f>
        <v>0</v>
      </c>
      <c r="R15" s="61">
        <f>'5 Substrate'!I17</f>
        <v>0</v>
      </c>
      <c r="S15" s="61">
        <f>'5 Substrate'!I18</f>
        <v>0</v>
      </c>
      <c r="T15" s="61">
        <f>'5 Substrate'!I19</f>
        <v>0</v>
      </c>
      <c r="U15" s="61">
        <f>'5 Substrate'!I20</f>
        <v>0</v>
      </c>
      <c r="V15" s="61">
        <f>'5 Substrate'!I21</f>
        <v>0</v>
      </c>
      <c r="W15" s="61">
        <f>'5 Substrate'!I22</f>
        <v>0</v>
      </c>
      <c r="X15" s="61">
        <f>'5 Substrate'!I23</f>
        <v>0</v>
      </c>
      <c r="Y15" s="61">
        <f>'5 Substrate'!I24</f>
        <v>0</v>
      </c>
      <c r="Z15" s="61">
        <f>'5 Substrate'!I25</f>
        <v>0</v>
      </c>
      <c r="AA15" s="61">
        <f>'5 Substrate'!I26</f>
        <v>0</v>
      </c>
      <c r="AB15" s="61">
        <f>'5 Substrate'!I27</f>
        <v>0</v>
      </c>
      <c r="AC15" s="61">
        <f>'5 Substrate'!$I$28</f>
        <v>0</v>
      </c>
      <c r="AD15" s="61">
        <f>'5 Substrate'!$I$29</f>
        <v>0</v>
      </c>
      <c r="AE15" s="61">
        <f>'5 Substrate'!$I30</f>
        <v>0</v>
      </c>
      <c r="AF15" s="61">
        <f>'5 Substrate'!$I31</f>
        <v>0</v>
      </c>
      <c r="AG15" s="61">
        <f>'5 Substrate'!$I32</f>
        <v>0</v>
      </c>
      <c r="AH15" s="61">
        <f>'5 Substrate'!$I33</f>
        <v>0</v>
      </c>
      <c r="AI15" s="61">
        <f>'5 Substrate'!$I34</f>
        <v>0</v>
      </c>
      <c r="AJ15" s="61">
        <f>'5 Substrate'!$I35</f>
        <v>0</v>
      </c>
      <c r="AK15" s="61">
        <f>'5 Substrate'!$I36</f>
        <v>0</v>
      </c>
      <c r="AL15" s="61">
        <f>'5 Substrate'!$I37</f>
        <v>0</v>
      </c>
      <c r="AM15" s="61">
        <f>'5 Substrate'!$I38</f>
        <v>0</v>
      </c>
      <c r="AN15" s="61">
        <f>'5 Substrate'!$I39</f>
        <v>0</v>
      </c>
      <c r="AO15" s="61">
        <f>'5 Substrate'!$I40</f>
        <v>0</v>
      </c>
      <c r="AP15" s="61">
        <f>'5 Substrate'!$I41</f>
        <v>0</v>
      </c>
      <c r="AQ15" s="61">
        <f>'5 Substrate'!$I42</f>
        <v>0</v>
      </c>
      <c r="AR15" s="61">
        <f>'5 Substrate'!$I43</f>
        <v>0</v>
      </c>
      <c r="AS15" s="61">
        <f>'5 Substrate'!$I44</f>
        <v>0</v>
      </c>
      <c r="AT15" s="61">
        <f>'5 Substrate'!$I45</f>
        <v>0</v>
      </c>
      <c r="AU15" s="61">
        <f>'5 Substrate'!$I46</f>
        <v>0</v>
      </c>
      <c r="AV15" s="61">
        <f>'5 Substrate'!$I47</f>
        <v>0</v>
      </c>
      <c r="AW15" s="61">
        <f>'5 Substrate'!$I48</f>
        <v>0</v>
      </c>
      <c r="AX15" s="61">
        <f>'5 Substrate'!$I49</f>
        <v>0</v>
      </c>
      <c r="AY15" s="61">
        <f>'5 Substrate'!$I50</f>
        <v>0</v>
      </c>
      <c r="AZ15" s="61">
        <f>'5 Substrate'!$I51</f>
        <v>0</v>
      </c>
      <c r="BA15" s="61">
        <f>'5 Substrate'!$I52</f>
        <v>0</v>
      </c>
      <c r="BB15" s="61">
        <f>'5 Substrate'!$I53</f>
        <v>0</v>
      </c>
      <c r="BC15" s="61">
        <f>'5 Substrate'!$I54</f>
        <v>0</v>
      </c>
      <c r="BD15" s="61">
        <f>'5 Substrate'!$I55</f>
        <v>0</v>
      </c>
      <c r="BE15" s="61">
        <f>'5 Substrate'!$I56</f>
        <v>0</v>
      </c>
      <c r="BF15" s="61">
        <f>'5 Substrate'!$I57</f>
        <v>0</v>
      </c>
      <c r="BG15" s="61">
        <f>'5 Substrate'!$I58</f>
        <v>0</v>
      </c>
      <c r="BH15" s="61">
        <f>'5 Substrate'!$I59</f>
        <v>0</v>
      </c>
      <c r="BI15" s="61">
        <f>'5 Substrate'!$I60</f>
        <v>0</v>
      </c>
      <c r="BJ15" s="61">
        <f>'5 Substrate'!$I61</f>
        <v>0</v>
      </c>
      <c r="BK15" s="61">
        <f>'5 Substrate'!$I62</f>
        <v>0</v>
      </c>
      <c r="BL15" s="61">
        <f>'5 Substrate'!$I63</f>
        <v>0</v>
      </c>
      <c r="BM15" s="61">
        <f>'5 Substrate'!$I64</f>
        <v>0</v>
      </c>
      <c r="BN15" s="61">
        <f>'5 Substrate'!$I65</f>
        <v>0</v>
      </c>
      <c r="BO15" s="61">
        <f>'5 Substrate'!$I66</f>
        <v>0</v>
      </c>
      <c r="BP15" s="61">
        <f>'5 Substrate'!$I67</f>
        <v>0</v>
      </c>
      <c r="BQ15" s="61">
        <f>'5 Substrate'!$I68</f>
        <v>0</v>
      </c>
      <c r="BR15" s="61">
        <f>'5 Substrate'!$I69</f>
        <v>0</v>
      </c>
      <c r="BS15" s="61">
        <f>'5 Substrate'!$I70</f>
        <v>0</v>
      </c>
      <c r="BT15" s="61">
        <f>'5 Substrate'!$I71</f>
        <v>0</v>
      </c>
      <c r="BU15" s="61">
        <f>'5 Substrate'!$I72</f>
        <v>0</v>
      </c>
      <c r="BV15" s="61">
        <f>'5 Substrate'!$I73</f>
        <v>0</v>
      </c>
      <c r="BW15" s="61">
        <f>'5 Substrate'!$I74</f>
        <v>0</v>
      </c>
      <c r="BX15" s="61">
        <f>'5 Substrate'!$I75</f>
        <v>0</v>
      </c>
      <c r="BY15" s="61">
        <f>'5 Substrate'!$I76</f>
        <v>0</v>
      </c>
      <c r="BZ15" s="61">
        <f>'5 Substrate'!$I77</f>
        <v>0</v>
      </c>
      <c r="CA15" s="61">
        <f>'5 Substrate'!$I78</f>
        <v>0</v>
      </c>
      <c r="CB15" s="61">
        <f>'5 Substrate'!$I79</f>
        <v>0</v>
      </c>
      <c r="CC15" s="61">
        <f>'5 Substrate'!$I80</f>
        <v>0</v>
      </c>
      <c r="CD15" s="61">
        <f>'5 Substrate'!$I81</f>
        <v>0</v>
      </c>
      <c r="CE15" s="61">
        <f>'5 Substrate'!$I82</f>
        <v>0</v>
      </c>
      <c r="CF15" s="61">
        <f>'5 Substrate'!$I83</f>
        <v>0</v>
      </c>
      <c r="CG15" s="61">
        <f>'5 Substrate'!$I84</f>
        <v>0</v>
      </c>
      <c r="CH15" s="61">
        <f>'5 Substrate'!$I85</f>
        <v>0</v>
      </c>
      <c r="CI15" s="61">
        <f>'5 Substrate'!$I86</f>
        <v>0</v>
      </c>
      <c r="CJ15" s="61">
        <f>'5 Substrate'!$I87</f>
        <v>0</v>
      </c>
      <c r="CK15" s="61">
        <f>'5 Substrate'!$I88</f>
        <v>0</v>
      </c>
      <c r="CL15" s="61">
        <f>'5 Substrate'!$I89</f>
        <v>0</v>
      </c>
      <c r="CM15" s="61">
        <f>'5 Substrate'!$I90</f>
        <v>0</v>
      </c>
      <c r="CN15" s="61">
        <f>'5 Substrate'!$I91</f>
        <v>0</v>
      </c>
      <c r="CO15" s="61">
        <f>'5 Substrate'!$I92</f>
        <v>0</v>
      </c>
      <c r="CP15" s="61">
        <f>'5 Substrate'!$I93</f>
        <v>0</v>
      </c>
      <c r="CQ15" s="61">
        <f>'5 Substrate'!$I94</f>
        <v>0</v>
      </c>
      <c r="CR15" s="61">
        <f>'5 Substrate'!$I95</f>
        <v>0</v>
      </c>
      <c r="CS15" s="61">
        <f>'5 Substrate'!$I96</f>
        <v>0</v>
      </c>
      <c r="CT15" s="61">
        <f>'5 Substrate'!$I97</f>
        <v>0</v>
      </c>
      <c r="CU15" s="61">
        <f>'5 Substrate'!$I98</f>
        <v>0</v>
      </c>
      <c r="CV15" s="61">
        <f>'5 Substrate'!$I99</f>
        <v>0</v>
      </c>
      <c r="CW15" s="61">
        <f>'5 Substrate'!$I100</f>
        <v>0</v>
      </c>
      <c r="CX15" s="61">
        <f>'5 Substrate'!$I101</f>
        <v>0</v>
      </c>
      <c r="CY15" s="61">
        <f>'5 Substrate'!$I102</f>
        <v>0</v>
      </c>
      <c r="DB15" s="162">
        <f>SUM(DC15:GX15)</f>
        <v>0</v>
      </c>
      <c r="DC15" s="161">
        <f>D15*'1 Enterprises'!D$6</f>
        <v>0</v>
      </c>
      <c r="DD15" s="161">
        <f>E15*'1 Enterprises'!E$6</f>
        <v>0</v>
      </c>
      <c r="DE15" s="161">
        <f>F15*'1 Enterprises'!F$6</f>
        <v>0</v>
      </c>
      <c r="DF15" s="161">
        <f>G15*'1 Enterprises'!G$6</f>
        <v>0</v>
      </c>
      <c r="DG15" s="161">
        <f>H15*'1 Enterprises'!H$6</f>
        <v>0</v>
      </c>
      <c r="DH15" s="161">
        <f>I15*'1 Enterprises'!I$6</f>
        <v>0</v>
      </c>
      <c r="DI15" s="161">
        <f>J15*'1 Enterprises'!J$6</f>
        <v>0</v>
      </c>
      <c r="DJ15" s="161">
        <f>K15*'1 Enterprises'!K$6</f>
        <v>0</v>
      </c>
      <c r="DK15" s="161">
        <f>L15*'1 Enterprises'!L$6</f>
        <v>0</v>
      </c>
      <c r="DL15" s="161">
        <f>M15*'1 Enterprises'!M$6</f>
        <v>0</v>
      </c>
      <c r="DM15" s="161">
        <f>N15*'1 Enterprises'!N$6</f>
        <v>0</v>
      </c>
      <c r="DN15" s="161">
        <f>O15*'1 Enterprises'!O$6</f>
        <v>0</v>
      </c>
      <c r="DO15" s="161">
        <f>P15*'1 Enterprises'!P$6</f>
        <v>0</v>
      </c>
      <c r="DP15" s="161">
        <f>Q15*'1 Enterprises'!Q$6</f>
        <v>0</v>
      </c>
      <c r="DQ15" s="161">
        <f>R15*'1 Enterprises'!R$6</f>
        <v>0</v>
      </c>
      <c r="DR15" s="161">
        <f>S15*'1 Enterprises'!S$6</f>
        <v>0</v>
      </c>
      <c r="DS15" s="161">
        <f>T15*'1 Enterprises'!T$6</f>
        <v>0</v>
      </c>
      <c r="DT15" s="161">
        <f>U15*'1 Enterprises'!U$6</f>
        <v>0</v>
      </c>
      <c r="DU15" s="161">
        <f>V15*'1 Enterprises'!V$6</f>
        <v>0</v>
      </c>
      <c r="DV15" s="161">
        <f>W15*'1 Enterprises'!W$6</f>
        <v>0</v>
      </c>
      <c r="DW15" s="161">
        <f>X15*'1 Enterprises'!X$6</f>
        <v>0</v>
      </c>
      <c r="DX15" s="161">
        <f>Y15*'1 Enterprises'!Y$6</f>
        <v>0</v>
      </c>
      <c r="DY15" s="161">
        <f>Z15*'1 Enterprises'!Z$6</f>
        <v>0</v>
      </c>
      <c r="DZ15" s="161">
        <f>AA15*'1 Enterprises'!AA$6</f>
        <v>0</v>
      </c>
      <c r="EA15" s="161">
        <f>AB15*'1 Enterprises'!AB$6</f>
        <v>0</v>
      </c>
      <c r="EB15" s="161">
        <f>AC15*'1 Enterprises'!AC$6</f>
        <v>0</v>
      </c>
      <c r="EC15" s="161">
        <f>AD15*'1 Enterprises'!AD$6</f>
        <v>0</v>
      </c>
      <c r="ED15" s="161">
        <f>AE15*'1 Enterprises'!AE$6</f>
        <v>0</v>
      </c>
      <c r="EE15" s="161">
        <f>AF15*'1 Enterprises'!AF$6</f>
        <v>0</v>
      </c>
      <c r="EF15" s="161">
        <f>AG15*'1 Enterprises'!AG$6</f>
        <v>0</v>
      </c>
      <c r="EG15" s="161">
        <f>AH15*'1 Enterprises'!AH$6</f>
        <v>0</v>
      </c>
      <c r="EH15" s="161">
        <f>AI15*'1 Enterprises'!AI$6</f>
        <v>0</v>
      </c>
      <c r="EI15" s="161">
        <f>AJ15*'1 Enterprises'!AJ$6</f>
        <v>0</v>
      </c>
      <c r="EJ15" s="161">
        <f>AK15*'1 Enterprises'!AK$6</f>
        <v>0</v>
      </c>
      <c r="EK15" s="161">
        <f>AL15*'1 Enterprises'!AL$6</f>
        <v>0</v>
      </c>
      <c r="EL15" s="161">
        <f>AM15*'1 Enterprises'!AM$6</f>
        <v>0</v>
      </c>
      <c r="EM15" s="161">
        <f>AN15*'1 Enterprises'!AN$6</f>
        <v>0</v>
      </c>
      <c r="EN15" s="161">
        <f>AO15*'1 Enterprises'!AO$6</f>
        <v>0</v>
      </c>
      <c r="EO15" s="161">
        <f>AP15*'1 Enterprises'!AP$6</f>
        <v>0</v>
      </c>
      <c r="EP15" s="161">
        <f>AQ15*'1 Enterprises'!AQ$6</f>
        <v>0</v>
      </c>
      <c r="EQ15" s="161">
        <f>AR15*'1 Enterprises'!AR$6</f>
        <v>0</v>
      </c>
      <c r="ER15" s="161">
        <f>AS15*'1 Enterprises'!AS$6</f>
        <v>0</v>
      </c>
      <c r="ES15" s="161">
        <f>AT15*'1 Enterprises'!AT$6</f>
        <v>0</v>
      </c>
      <c r="ET15" s="161">
        <f>AU15*'1 Enterprises'!AU$6</f>
        <v>0</v>
      </c>
      <c r="EU15" s="161">
        <f>AV15*'1 Enterprises'!AV$6</f>
        <v>0</v>
      </c>
      <c r="EV15" s="161">
        <f>AW15*'1 Enterprises'!AW$6</f>
        <v>0</v>
      </c>
      <c r="EW15" s="161">
        <f>AX15*'1 Enterprises'!AX$6</f>
        <v>0</v>
      </c>
      <c r="EX15" s="161">
        <f>AY15*'1 Enterprises'!AY$6</f>
        <v>0</v>
      </c>
      <c r="EY15" s="161">
        <f>AZ15*'1 Enterprises'!AZ$6</f>
        <v>0</v>
      </c>
      <c r="EZ15" s="161">
        <f>BA15*'1 Enterprises'!BA$6</f>
        <v>0</v>
      </c>
      <c r="FA15" s="161">
        <f>BB15*'1 Enterprises'!BB$6</f>
        <v>0</v>
      </c>
      <c r="FB15" s="161">
        <f>BC15*'1 Enterprises'!BC$6</f>
        <v>0</v>
      </c>
      <c r="FC15" s="161">
        <f>BD15*'1 Enterprises'!BD$6</f>
        <v>0</v>
      </c>
      <c r="FD15" s="161">
        <f>BE15*'1 Enterprises'!BE$6</f>
        <v>0</v>
      </c>
      <c r="FE15" s="161">
        <f>BF15*'1 Enterprises'!BF$6</f>
        <v>0</v>
      </c>
      <c r="FF15" s="161">
        <f>BG15*'1 Enterprises'!BG$6</f>
        <v>0</v>
      </c>
      <c r="FG15" s="161">
        <f>BH15*'1 Enterprises'!BH$6</f>
        <v>0</v>
      </c>
      <c r="FH15" s="161">
        <f>BI15*'1 Enterprises'!BI$6</f>
        <v>0</v>
      </c>
      <c r="FI15" s="161">
        <f>BJ15*'1 Enterprises'!BJ$6</f>
        <v>0</v>
      </c>
      <c r="FJ15" s="161">
        <f>BK15*'1 Enterprises'!BK$6</f>
        <v>0</v>
      </c>
      <c r="FK15" s="161">
        <f>BL15*'1 Enterprises'!BL$6</f>
        <v>0</v>
      </c>
      <c r="FL15" s="161">
        <f>BM15*'1 Enterprises'!BM$6</f>
        <v>0</v>
      </c>
      <c r="FM15" s="161">
        <f>BN15*'1 Enterprises'!BN$6</f>
        <v>0</v>
      </c>
      <c r="FN15" s="161">
        <f>BO15*'1 Enterprises'!BO$6</f>
        <v>0</v>
      </c>
      <c r="FO15" s="161">
        <f>BP15*'1 Enterprises'!BP$6</f>
        <v>0</v>
      </c>
      <c r="FP15" s="161">
        <f>BQ15*'1 Enterprises'!BQ$6</f>
        <v>0</v>
      </c>
      <c r="FQ15" s="161">
        <f>BR15*'1 Enterprises'!BR$6</f>
        <v>0</v>
      </c>
      <c r="FR15" s="161">
        <f>BS15*'1 Enterprises'!BS$6</f>
        <v>0</v>
      </c>
      <c r="FS15" s="161">
        <f>BT15*'1 Enterprises'!BT$6</f>
        <v>0</v>
      </c>
      <c r="FT15" s="161">
        <f>BU15*'1 Enterprises'!BU$6</f>
        <v>0</v>
      </c>
      <c r="FU15" s="161">
        <f>BV15*'1 Enterprises'!BV$6</f>
        <v>0</v>
      </c>
      <c r="FV15" s="161">
        <f>BW15*'1 Enterprises'!BW$6</f>
        <v>0</v>
      </c>
      <c r="FW15" s="161">
        <f>BX15*'1 Enterprises'!BX$6</f>
        <v>0</v>
      </c>
      <c r="FX15" s="161">
        <f>BY15*'1 Enterprises'!BY$6</f>
        <v>0</v>
      </c>
      <c r="FY15" s="161">
        <f>BZ15*'1 Enterprises'!BZ$6</f>
        <v>0</v>
      </c>
      <c r="FZ15" s="161">
        <f>CA15*'1 Enterprises'!CA$6</f>
        <v>0</v>
      </c>
      <c r="GA15" s="161">
        <f>CB15*'1 Enterprises'!CB$6</f>
        <v>0</v>
      </c>
      <c r="GB15" s="161">
        <f>CC15*'1 Enterprises'!CC$6</f>
        <v>0</v>
      </c>
      <c r="GC15" s="161">
        <f>CD15*'1 Enterprises'!CD$6</f>
        <v>0</v>
      </c>
      <c r="GD15" s="161">
        <f>CE15*'1 Enterprises'!CE$6</f>
        <v>0</v>
      </c>
      <c r="GE15" s="161">
        <f>CF15*'1 Enterprises'!CF$6</f>
        <v>0</v>
      </c>
      <c r="GF15" s="161">
        <f>CG15*'1 Enterprises'!CG$6</f>
        <v>0</v>
      </c>
      <c r="GG15" s="161">
        <f>CH15*'1 Enterprises'!CH$6</f>
        <v>0</v>
      </c>
      <c r="GH15" s="161">
        <f>CI15*'1 Enterprises'!CI$6</f>
        <v>0</v>
      </c>
      <c r="GI15" s="161">
        <f>CJ15*'1 Enterprises'!CJ$6</f>
        <v>0</v>
      </c>
      <c r="GJ15" s="161">
        <f>CK15*'1 Enterprises'!CK$6</f>
        <v>0</v>
      </c>
      <c r="GK15" s="161">
        <f>CL15*'1 Enterprises'!CL$6</f>
        <v>0</v>
      </c>
      <c r="GL15" s="161">
        <f>CM15*'1 Enterprises'!CM$6</f>
        <v>0</v>
      </c>
      <c r="GM15" s="161">
        <f>CN15*'1 Enterprises'!CN$6</f>
        <v>0</v>
      </c>
      <c r="GN15" s="161">
        <f>CO15*'1 Enterprises'!CO$6</f>
        <v>0</v>
      </c>
      <c r="GO15" s="161">
        <f>CP15*'1 Enterprises'!CP$6</f>
        <v>0</v>
      </c>
      <c r="GP15" s="161">
        <f>CQ15*'1 Enterprises'!CQ$6</f>
        <v>0</v>
      </c>
      <c r="GQ15" s="161">
        <f>CR15*'1 Enterprises'!CR$6</f>
        <v>0</v>
      </c>
      <c r="GR15" s="161">
        <f>CS15*'1 Enterprises'!CS$6</f>
        <v>0</v>
      </c>
      <c r="GS15" s="161">
        <f>CT15*'1 Enterprises'!CT$6</f>
        <v>0</v>
      </c>
      <c r="GT15" s="161">
        <f>CU15*'1 Enterprises'!CU$6</f>
        <v>0</v>
      </c>
      <c r="GU15" s="161">
        <f>CV15*'1 Enterprises'!CV$6</f>
        <v>0</v>
      </c>
      <c r="GV15" s="161">
        <f>CW15*'1 Enterprises'!CW$6</f>
        <v>0</v>
      </c>
      <c r="GW15" s="161">
        <f>CX15*'1 Enterprises'!CX$6</f>
        <v>0</v>
      </c>
      <c r="GX15" s="161">
        <f>CY15*'1 Enterprises'!CY$6</f>
        <v>0</v>
      </c>
    </row>
    <row r="16" spans="2:206" s="62" customFormat="1" ht="15">
      <c r="B16" s="66" t="str">
        <f>'2 Income Statement'!B114</f>
        <v> Liner Cost (Starting plant)</v>
      </c>
      <c r="C16" s="202" t="s">
        <v>514</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DB16" s="162">
        <f>SUM(DC16:GX16)</f>
        <v>0</v>
      </c>
      <c r="DC16" s="161">
        <f>D16*'1 Enterprises'!D$6</f>
        <v>0</v>
      </c>
      <c r="DD16" s="161">
        <f>E16*'1 Enterprises'!E$6</f>
        <v>0</v>
      </c>
      <c r="DE16" s="161">
        <f>F16*'1 Enterprises'!F$6</f>
        <v>0</v>
      </c>
      <c r="DF16" s="161">
        <f>G16*'1 Enterprises'!G$6</f>
        <v>0</v>
      </c>
      <c r="DG16" s="161">
        <f>H16*'1 Enterprises'!H$6</f>
        <v>0</v>
      </c>
      <c r="DH16" s="161">
        <f>I16*'1 Enterprises'!I$6</f>
        <v>0</v>
      </c>
      <c r="DI16" s="161">
        <f>J16*'1 Enterprises'!J$6</f>
        <v>0</v>
      </c>
      <c r="DJ16" s="161">
        <f>K16*'1 Enterprises'!K$6</f>
        <v>0</v>
      </c>
      <c r="DK16" s="161">
        <f>L16*'1 Enterprises'!L$6</f>
        <v>0</v>
      </c>
      <c r="DL16" s="161">
        <f>M16*'1 Enterprises'!M$6</f>
        <v>0</v>
      </c>
      <c r="DM16" s="161">
        <f>N16*'1 Enterprises'!N$6</f>
        <v>0</v>
      </c>
      <c r="DN16" s="161">
        <f>O16*'1 Enterprises'!O$6</f>
        <v>0</v>
      </c>
      <c r="DO16" s="161">
        <f>P16*'1 Enterprises'!P$6</f>
        <v>0</v>
      </c>
      <c r="DP16" s="161">
        <f>Q16*'1 Enterprises'!Q$6</f>
        <v>0</v>
      </c>
      <c r="DQ16" s="161">
        <f>R16*'1 Enterprises'!R$6</f>
        <v>0</v>
      </c>
      <c r="DR16" s="161">
        <f>S16*'1 Enterprises'!S$6</f>
        <v>0</v>
      </c>
      <c r="DS16" s="161">
        <f>T16*'1 Enterprises'!T$6</f>
        <v>0</v>
      </c>
      <c r="DT16" s="161">
        <f>U16*'1 Enterprises'!U$6</f>
        <v>0</v>
      </c>
      <c r="DU16" s="161">
        <f>V16*'1 Enterprises'!V$6</f>
        <v>0</v>
      </c>
      <c r="DV16" s="161">
        <f>W16*'1 Enterprises'!W$6</f>
        <v>0</v>
      </c>
      <c r="DW16" s="161">
        <f>X16*'1 Enterprises'!X$6</f>
        <v>0</v>
      </c>
      <c r="DX16" s="161">
        <f>Y16*'1 Enterprises'!Y$6</f>
        <v>0</v>
      </c>
      <c r="DY16" s="161">
        <f>Z16*'1 Enterprises'!Z$6</f>
        <v>0</v>
      </c>
      <c r="DZ16" s="161">
        <f>AA16*'1 Enterprises'!AA$6</f>
        <v>0</v>
      </c>
      <c r="EA16" s="161">
        <f>AB16*'1 Enterprises'!AB$6</f>
        <v>0</v>
      </c>
      <c r="EB16" s="161">
        <f>AC16*'1 Enterprises'!AC$6</f>
        <v>0</v>
      </c>
      <c r="EC16" s="161">
        <f>AD16*'1 Enterprises'!AD$6</f>
        <v>0</v>
      </c>
      <c r="ED16" s="161">
        <f>AE16*'1 Enterprises'!AE$6</f>
        <v>0</v>
      </c>
      <c r="EE16" s="161">
        <f>AF16*'1 Enterprises'!AF$6</f>
        <v>0</v>
      </c>
      <c r="EF16" s="161">
        <f>AG16*'1 Enterprises'!AG$6</f>
        <v>0</v>
      </c>
      <c r="EG16" s="161">
        <f>AH16*'1 Enterprises'!AH$6</f>
        <v>0</v>
      </c>
      <c r="EH16" s="161">
        <f>AI16*'1 Enterprises'!AI$6</f>
        <v>0</v>
      </c>
      <c r="EI16" s="161">
        <f>AJ16*'1 Enterprises'!AJ$6</f>
        <v>0</v>
      </c>
      <c r="EJ16" s="161">
        <f>AK16*'1 Enterprises'!AK$6</f>
        <v>0</v>
      </c>
      <c r="EK16" s="161">
        <f>AL16*'1 Enterprises'!AL$6</f>
        <v>0</v>
      </c>
      <c r="EL16" s="161">
        <f>AM16*'1 Enterprises'!AM$6</f>
        <v>0</v>
      </c>
      <c r="EM16" s="161">
        <f>AN16*'1 Enterprises'!AN$6</f>
        <v>0</v>
      </c>
      <c r="EN16" s="161">
        <f>AO16*'1 Enterprises'!AO$6</f>
        <v>0</v>
      </c>
      <c r="EO16" s="161">
        <f>AP16*'1 Enterprises'!AP$6</f>
        <v>0</v>
      </c>
      <c r="EP16" s="161">
        <f>AQ16*'1 Enterprises'!AQ$6</f>
        <v>0</v>
      </c>
      <c r="EQ16" s="161">
        <f>AR16*'1 Enterprises'!AR$6</f>
        <v>0</v>
      </c>
      <c r="ER16" s="161">
        <f>AS16*'1 Enterprises'!AS$6</f>
        <v>0</v>
      </c>
      <c r="ES16" s="161">
        <f>AT16*'1 Enterprises'!AT$6</f>
        <v>0</v>
      </c>
      <c r="ET16" s="161">
        <f>AU16*'1 Enterprises'!AU$6</f>
        <v>0</v>
      </c>
      <c r="EU16" s="161">
        <f>AV16*'1 Enterprises'!AV$6</f>
        <v>0</v>
      </c>
      <c r="EV16" s="161">
        <f>AW16*'1 Enterprises'!AW$6</f>
        <v>0</v>
      </c>
      <c r="EW16" s="161">
        <f>AX16*'1 Enterprises'!AX$6</f>
        <v>0</v>
      </c>
      <c r="EX16" s="161">
        <f>AY16*'1 Enterprises'!AY$6</f>
        <v>0</v>
      </c>
      <c r="EY16" s="161">
        <f>AZ16*'1 Enterprises'!AZ$6</f>
        <v>0</v>
      </c>
      <c r="EZ16" s="161">
        <f>BA16*'1 Enterprises'!BA$6</f>
        <v>0</v>
      </c>
      <c r="FA16" s="161">
        <f>BB16*'1 Enterprises'!BB$6</f>
        <v>0</v>
      </c>
      <c r="FB16" s="161">
        <f>BC16*'1 Enterprises'!BC$6</f>
        <v>0</v>
      </c>
      <c r="FC16" s="161">
        <f>BD16*'1 Enterprises'!BD$6</f>
        <v>0</v>
      </c>
      <c r="FD16" s="161">
        <f>BE16*'1 Enterprises'!BE$6</f>
        <v>0</v>
      </c>
      <c r="FE16" s="161">
        <f>BF16*'1 Enterprises'!BF$6</f>
        <v>0</v>
      </c>
      <c r="FF16" s="161">
        <f>BG16*'1 Enterprises'!BG$6</f>
        <v>0</v>
      </c>
      <c r="FG16" s="161">
        <f>BH16*'1 Enterprises'!BH$6</f>
        <v>0</v>
      </c>
      <c r="FH16" s="161">
        <f>BI16*'1 Enterprises'!BI$6</f>
        <v>0</v>
      </c>
      <c r="FI16" s="161">
        <f>BJ16*'1 Enterprises'!BJ$6</f>
        <v>0</v>
      </c>
      <c r="FJ16" s="161">
        <f>BK16*'1 Enterprises'!BK$6</f>
        <v>0</v>
      </c>
      <c r="FK16" s="161">
        <f>BL16*'1 Enterprises'!BL$6</f>
        <v>0</v>
      </c>
      <c r="FL16" s="161">
        <f>BM16*'1 Enterprises'!BM$6</f>
        <v>0</v>
      </c>
      <c r="FM16" s="161">
        <f>BN16*'1 Enterprises'!BN$6</f>
        <v>0</v>
      </c>
      <c r="FN16" s="161">
        <f>BO16*'1 Enterprises'!BO$6</f>
        <v>0</v>
      </c>
      <c r="FO16" s="161">
        <f>BP16*'1 Enterprises'!BP$6</f>
        <v>0</v>
      </c>
      <c r="FP16" s="161">
        <f>BQ16*'1 Enterprises'!BQ$6</f>
        <v>0</v>
      </c>
      <c r="FQ16" s="161">
        <f>BR16*'1 Enterprises'!BR$6</f>
        <v>0</v>
      </c>
      <c r="FR16" s="161">
        <f>BS16*'1 Enterprises'!BS$6</f>
        <v>0</v>
      </c>
      <c r="FS16" s="161">
        <f>BT16*'1 Enterprises'!BT$6</f>
        <v>0</v>
      </c>
      <c r="FT16" s="161">
        <f>BU16*'1 Enterprises'!BU$6</f>
        <v>0</v>
      </c>
      <c r="FU16" s="161">
        <f>BV16*'1 Enterprises'!BV$6</f>
        <v>0</v>
      </c>
      <c r="FV16" s="161">
        <f>BW16*'1 Enterprises'!BW$6</f>
        <v>0</v>
      </c>
      <c r="FW16" s="161">
        <f>BX16*'1 Enterprises'!BX$6</f>
        <v>0</v>
      </c>
      <c r="FX16" s="161">
        <f>BY16*'1 Enterprises'!BY$6</f>
        <v>0</v>
      </c>
      <c r="FY16" s="161">
        <f>BZ16*'1 Enterprises'!BZ$6</f>
        <v>0</v>
      </c>
      <c r="FZ16" s="161">
        <f>CA16*'1 Enterprises'!CA$6</f>
        <v>0</v>
      </c>
      <c r="GA16" s="161">
        <f>CB16*'1 Enterprises'!CB$6</f>
        <v>0</v>
      </c>
      <c r="GB16" s="161">
        <f>CC16*'1 Enterprises'!CC$6</f>
        <v>0</v>
      </c>
      <c r="GC16" s="161">
        <f>CD16*'1 Enterprises'!CD$6</f>
        <v>0</v>
      </c>
      <c r="GD16" s="161">
        <f>CE16*'1 Enterprises'!CE$6</f>
        <v>0</v>
      </c>
      <c r="GE16" s="161">
        <f>CF16*'1 Enterprises'!CF$6</f>
        <v>0</v>
      </c>
      <c r="GF16" s="161">
        <f>CG16*'1 Enterprises'!CG$6</f>
        <v>0</v>
      </c>
      <c r="GG16" s="161">
        <f>CH16*'1 Enterprises'!CH$6</f>
        <v>0</v>
      </c>
      <c r="GH16" s="161">
        <f>CI16*'1 Enterprises'!CI$6</f>
        <v>0</v>
      </c>
      <c r="GI16" s="161">
        <f>CJ16*'1 Enterprises'!CJ$6</f>
        <v>0</v>
      </c>
      <c r="GJ16" s="161">
        <f>CK16*'1 Enterprises'!CK$6</f>
        <v>0</v>
      </c>
      <c r="GK16" s="161">
        <f>CL16*'1 Enterprises'!CL$6</f>
        <v>0</v>
      </c>
      <c r="GL16" s="161">
        <f>CM16*'1 Enterprises'!CM$6</f>
        <v>0</v>
      </c>
      <c r="GM16" s="161">
        <f>CN16*'1 Enterprises'!CN$6</f>
        <v>0</v>
      </c>
      <c r="GN16" s="161">
        <f>CO16*'1 Enterprises'!CO$6</f>
        <v>0</v>
      </c>
      <c r="GO16" s="161">
        <f>CP16*'1 Enterprises'!CP$6</f>
        <v>0</v>
      </c>
      <c r="GP16" s="161">
        <f>CQ16*'1 Enterprises'!CQ$6</f>
        <v>0</v>
      </c>
      <c r="GQ16" s="161">
        <f>CR16*'1 Enterprises'!CR$6</f>
        <v>0</v>
      </c>
      <c r="GR16" s="161">
        <f>CS16*'1 Enterprises'!CS$6</f>
        <v>0</v>
      </c>
      <c r="GS16" s="161">
        <f>CT16*'1 Enterprises'!CT$6</f>
        <v>0</v>
      </c>
      <c r="GT16" s="161">
        <f>CU16*'1 Enterprises'!CU$6</f>
        <v>0</v>
      </c>
      <c r="GU16" s="161">
        <f>CV16*'1 Enterprises'!CV$6</f>
        <v>0</v>
      </c>
      <c r="GV16" s="161">
        <f>CW16*'1 Enterprises'!CW$6</f>
        <v>0</v>
      </c>
      <c r="GW16" s="161">
        <f>CX16*'1 Enterprises'!CX$6</f>
        <v>0</v>
      </c>
      <c r="GX16" s="161">
        <f>CY16*'1 Enterprises'!CY$6</f>
        <v>0</v>
      </c>
    </row>
    <row r="17" spans="2:206" s="62" customFormat="1" ht="15">
      <c r="B17" s="66" t="str">
        <f>'2 Income Statement'!B115</f>
        <v> Planting Materials (stake, ties, tags, trellis, etc.)</v>
      </c>
      <c r="C17" s="202" t="s">
        <v>514</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DB17" s="162">
        <f>SUM(DC17:GX17)</f>
        <v>0</v>
      </c>
      <c r="DC17" s="161">
        <f>D17*'1 Enterprises'!D$6</f>
        <v>0</v>
      </c>
      <c r="DD17" s="161">
        <f>E17*'1 Enterprises'!E$6</f>
        <v>0</v>
      </c>
      <c r="DE17" s="161">
        <f>F17*'1 Enterprises'!F$6</f>
        <v>0</v>
      </c>
      <c r="DF17" s="161">
        <f>G17*'1 Enterprises'!G$6</f>
        <v>0</v>
      </c>
      <c r="DG17" s="161">
        <f>H17*'1 Enterprises'!H$6</f>
        <v>0</v>
      </c>
      <c r="DH17" s="161">
        <f>I17*'1 Enterprises'!I$6</f>
        <v>0</v>
      </c>
      <c r="DI17" s="161">
        <f>J17*'1 Enterprises'!J$6</f>
        <v>0</v>
      </c>
      <c r="DJ17" s="161">
        <f>K17*'1 Enterprises'!K$6</f>
        <v>0</v>
      </c>
      <c r="DK17" s="161">
        <f>L17*'1 Enterprises'!L$6</f>
        <v>0</v>
      </c>
      <c r="DL17" s="161">
        <f>M17*'1 Enterprises'!M$6</f>
        <v>0</v>
      </c>
      <c r="DM17" s="161">
        <f>N17*'1 Enterprises'!N$6</f>
        <v>0</v>
      </c>
      <c r="DN17" s="161">
        <f>O17*'1 Enterprises'!O$6</f>
        <v>0</v>
      </c>
      <c r="DO17" s="161">
        <f>P17*'1 Enterprises'!P$6</f>
        <v>0</v>
      </c>
      <c r="DP17" s="161">
        <f>Q17*'1 Enterprises'!Q$6</f>
        <v>0</v>
      </c>
      <c r="DQ17" s="161">
        <f>R17*'1 Enterprises'!R$6</f>
        <v>0</v>
      </c>
      <c r="DR17" s="161">
        <f>S17*'1 Enterprises'!S$6</f>
        <v>0</v>
      </c>
      <c r="DS17" s="161">
        <f>T17*'1 Enterprises'!T$6</f>
        <v>0</v>
      </c>
      <c r="DT17" s="161">
        <f>U17*'1 Enterprises'!U$6</f>
        <v>0</v>
      </c>
      <c r="DU17" s="161">
        <f>V17*'1 Enterprises'!V$6</f>
        <v>0</v>
      </c>
      <c r="DV17" s="161">
        <f>W17*'1 Enterprises'!W$6</f>
        <v>0</v>
      </c>
      <c r="DW17" s="161">
        <f>X17*'1 Enterprises'!X$6</f>
        <v>0</v>
      </c>
      <c r="DX17" s="161">
        <f>Y17*'1 Enterprises'!Y$6</f>
        <v>0</v>
      </c>
      <c r="DY17" s="161">
        <f>Z17*'1 Enterprises'!Z$6</f>
        <v>0</v>
      </c>
      <c r="DZ17" s="161">
        <f>AA17*'1 Enterprises'!AA$6</f>
        <v>0</v>
      </c>
      <c r="EA17" s="161">
        <f>AB17*'1 Enterprises'!AB$6</f>
        <v>0</v>
      </c>
      <c r="EB17" s="161">
        <f>AC17*'1 Enterprises'!AC$6</f>
        <v>0</v>
      </c>
      <c r="EC17" s="161">
        <f>AD17*'1 Enterprises'!AD$6</f>
        <v>0</v>
      </c>
      <c r="ED17" s="161">
        <f>AE17*'1 Enterprises'!AE$6</f>
        <v>0</v>
      </c>
      <c r="EE17" s="161">
        <f>AF17*'1 Enterprises'!AF$6</f>
        <v>0</v>
      </c>
      <c r="EF17" s="161">
        <f>AG17*'1 Enterprises'!AG$6</f>
        <v>0</v>
      </c>
      <c r="EG17" s="161">
        <f>AH17*'1 Enterprises'!AH$6</f>
        <v>0</v>
      </c>
      <c r="EH17" s="161">
        <f>AI17*'1 Enterprises'!AI$6</f>
        <v>0</v>
      </c>
      <c r="EI17" s="161">
        <f>AJ17*'1 Enterprises'!AJ$6</f>
        <v>0</v>
      </c>
      <c r="EJ17" s="161">
        <f>AK17*'1 Enterprises'!AK$6</f>
        <v>0</v>
      </c>
      <c r="EK17" s="161">
        <f>AL17*'1 Enterprises'!AL$6</f>
        <v>0</v>
      </c>
      <c r="EL17" s="161">
        <f>AM17*'1 Enterprises'!AM$6</f>
        <v>0</v>
      </c>
      <c r="EM17" s="161">
        <f>AN17*'1 Enterprises'!AN$6</f>
        <v>0</v>
      </c>
      <c r="EN17" s="161">
        <f>AO17*'1 Enterprises'!AO$6</f>
        <v>0</v>
      </c>
      <c r="EO17" s="161">
        <f>AP17*'1 Enterprises'!AP$6</f>
        <v>0</v>
      </c>
      <c r="EP17" s="161">
        <f>AQ17*'1 Enterprises'!AQ$6</f>
        <v>0</v>
      </c>
      <c r="EQ17" s="161">
        <f>AR17*'1 Enterprises'!AR$6</f>
        <v>0</v>
      </c>
      <c r="ER17" s="161">
        <f>AS17*'1 Enterprises'!AS$6</f>
        <v>0</v>
      </c>
      <c r="ES17" s="161">
        <f>AT17*'1 Enterprises'!AT$6</f>
        <v>0</v>
      </c>
      <c r="ET17" s="161">
        <f>AU17*'1 Enterprises'!AU$6</f>
        <v>0</v>
      </c>
      <c r="EU17" s="161">
        <f>AV17*'1 Enterprises'!AV$6</f>
        <v>0</v>
      </c>
      <c r="EV17" s="161">
        <f>AW17*'1 Enterprises'!AW$6</f>
        <v>0</v>
      </c>
      <c r="EW17" s="161">
        <f>AX17*'1 Enterprises'!AX$6</f>
        <v>0</v>
      </c>
      <c r="EX17" s="161">
        <f>AY17*'1 Enterprises'!AY$6</f>
        <v>0</v>
      </c>
      <c r="EY17" s="161">
        <f>AZ17*'1 Enterprises'!AZ$6</f>
        <v>0</v>
      </c>
      <c r="EZ17" s="161">
        <f>BA17*'1 Enterprises'!BA$6</f>
        <v>0</v>
      </c>
      <c r="FA17" s="161">
        <f>BB17*'1 Enterprises'!BB$6</f>
        <v>0</v>
      </c>
      <c r="FB17" s="161">
        <f>BC17*'1 Enterprises'!BC$6</f>
        <v>0</v>
      </c>
      <c r="FC17" s="161">
        <f>BD17*'1 Enterprises'!BD$6</f>
        <v>0</v>
      </c>
      <c r="FD17" s="161">
        <f>BE17*'1 Enterprises'!BE$6</f>
        <v>0</v>
      </c>
      <c r="FE17" s="161">
        <f>BF17*'1 Enterprises'!BF$6</f>
        <v>0</v>
      </c>
      <c r="FF17" s="161">
        <f>BG17*'1 Enterprises'!BG$6</f>
        <v>0</v>
      </c>
      <c r="FG17" s="161">
        <f>BH17*'1 Enterprises'!BH$6</f>
        <v>0</v>
      </c>
      <c r="FH17" s="161">
        <f>BI17*'1 Enterprises'!BI$6</f>
        <v>0</v>
      </c>
      <c r="FI17" s="161">
        <f>BJ17*'1 Enterprises'!BJ$6</f>
        <v>0</v>
      </c>
      <c r="FJ17" s="161">
        <f>BK17*'1 Enterprises'!BK$6</f>
        <v>0</v>
      </c>
      <c r="FK17" s="161">
        <f>BL17*'1 Enterprises'!BL$6</f>
        <v>0</v>
      </c>
      <c r="FL17" s="161">
        <f>BM17*'1 Enterprises'!BM$6</f>
        <v>0</v>
      </c>
      <c r="FM17" s="161">
        <f>BN17*'1 Enterprises'!BN$6</f>
        <v>0</v>
      </c>
      <c r="FN17" s="161">
        <f>BO17*'1 Enterprises'!BO$6</f>
        <v>0</v>
      </c>
      <c r="FO17" s="161">
        <f>BP17*'1 Enterprises'!BP$6</f>
        <v>0</v>
      </c>
      <c r="FP17" s="161">
        <f>BQ17*'1 Enterprises'!BQ$6</f>
        <v>0</v>
      </c>
      <c r="FQ17" s="161">
        <f>BR17*'1 Enterprises'!BR$6</f>
        <v>0</v>
      </c>
      <c r="FR17" s="161">
        <f>BS17*'1 Enterprises'!BS$6</f>
        <v>0</v>
      </c>
      <c r="FS17" s="161">
        <f>BT17*'1 Enterprises'!BT$6</f>
        <v>0</v>
      </c>
      <c r="FT17" s="161">
        <f>BU17*'1 Enterprises'!BU$6</f>
        <v>0</v>
      </c>
      <c r="FU17" s="161">
        <f>BV17*'1 Enterprises'!BV$6</f>
        <v>0</v>
      </c>
      <c r="FV17" s="161">
        <f>BW17*'1 Enterprises'!BW$6</f>
        <v>0</v>
      </c>
      <c r="FW17" s="161">
        <f>BX17*'1 Enterprises'!BX$6</f>
        <v>0</v>
      </c>
      <c r="FX17" s="161">
        <f>BY17*'1 Enterprises'!BY$6</f>
        <v>0</v>
      </c>
      <c r="FY17" s="161">
        <f>BZ17*'1 Enterprises'!BZ$6</f>
        <v>0</v>
      </c>
      <c r="FZ17" s="161">
        <f>CA17*'1 Enterprises'!CA$6</f>
        <v>0</v>
      </c>
      <c r="GA17" s="161">
        <f>CB17*'1 Enterprises'!CB$6</f>
        <v>0</v>
      </c>
      <c r="GB17" s="161">
        <f>CC17*'1 Enterprises'!CC$6</f>
        <v>0</v>
      </c>
      <c r="GC17" s="161">
        <f>CD17*'1 Enterprises'!CD$6</f>
        <v>0</v>
      </c>
      <c r="GD17" s="161">
        <f>CE17*'1 Enterprises'!CE$6</f>
        <v>0</v>
      </c>
      <c r="GE17" s="161">
        <f>CF17*'1 Enterprises'!CF$6</f>
        <v>0</v>
      </c>
      <c r="GF17" s="161">
        <f>CG17*'1 Enterprises'!CG$6</f>
        <v>0</v>
      </c>
      <c r="GG17" s="161">
        <f>CH17*'1 Enterprises'!CH$6</f>
        <v>0</v>
      </c>
      <c r="GH17" s="161">
        <f>CI17*'1 Enterprises'!CI$6</f>
        <v>0</v>
      </c>
      <c r="GI17" s="161">
        <f>CJ17*'1 Enterprises'!CJ$6</f>
        <v>0</v>
      </c>
      <c r="GJ17" s="161">
        <f>CK17*'1 Enterprises'!CK$6</f>
        <v>0</v>
      </c>
      <c r="GK17" s="161">
        <f>CL17*'1 Enterprises'!CL$6</f>
        <v>0</v>
      </c>
      <c r="GL17" s="161">
        <f>CM17*'1 Enterprises'!CM$6</f>
        <v>0</v>
      </c>
      <c r="GM17" s="161">
        <f>CN17*'1 Enterprises'!CN$6</f>
        <v>0</v>
      </c>
      <c r="GN17" s="161">
        <f>CO17*'1 Enterprises'!CO$6</f>
        <v>0</v>
      </c>
      <c r="GO17" s="161">
        <f>CP17*'1 Enterprises'!CP$6</f>
        <v>0</v>
      </c>
      <c r="GP17" s="161">
        <f>CQ17*'1 Enterprises'!CQ$6</f>
        <v>0</v>
      </c>
      <c r="GQ17" s="161">
        <f>CR17*'1 Enterprises'!CR$6</f>
        <v>0</v>
      </c>
      <c r="GR17" s="161">
        <f>CS17*'1 Enterprises'!CS$6</f>
        <v>0</v>
      </c>
      <c r="GS17" s="161">
        <f>CT17*'1 Enterprises'!CT$6</f>
        <v>0</v>
      </c>
      <c r="GT17" s="161">
        <f>CU17*'1 Enterprises'!CU$6</f>
        <v>0</v>
      </c>
      <c r="GU17" s="161">
        <f>CV17*'1 Enterprises'!CV$6</f>
        <v>0</v>
      </c>
      <c r="GV17" s="161">
        <f>CW17*'1 Enterprises'!CW$6</f>
        <v>0</v>
      </c>
      <c r="GW17" s="161">
        <f>CX17*'1 Enterprises'!CX$6</f>
        <v>0</v>
      </c>
      <c r="GX17" s="161">
        <f>CY17*'1 Enterprises'!CY$6</f>
        <v>0</v>
      </c>
    </row>
    <row r="18" spans="2:206" s="62" customFormat="1" ht="12.75">
      <c r="B18" s="66" t="str">
        <f>'2 Income Statement'!B116</f>
        <v> Fertilizer</v>
      </c>
      <c r="C18" s="202" t="s">
        <v>597</v>
      </c>
      <c r="D18" s="61">
        <f>'3 Fertilizer'!N4</f>
        <v>0</v>
      </c>
      <c r="E18" s="61">
        <f>'3 Fertilizer'!N5</f>
        <v>0</v>
      </c>
      <c r="F18" s="61">
        <f>'3 Fertilizer'!N6</f>
        <v>0</v>
      </c>
      <c r="G18" s="61">
        <f>'3 Fertilizer'!N7</f>
        <v>0</v>
      </c>
      <c r="H18" s="61">
        <f>'3 Fertilizer'!N8</f>
        <v>0</v>
      </c>
      <c r="I18" s="61">
        <f>'3 Fertilizer'!N9</f>
        <v>0</v>
      </c>
      <c r="J18" s="61">
        <f>'3 Fertilizer'!N10</f>
        <v>0</v>
      </c>
      <c r="K18" s="61">
        <f>'3 Fertilizer'!N11</f>
        <v>0</v>
      </c>
      <c r="L18" s="61">
        <f>'3 Fertilizer'!N12</f>
        <v>0</v>
      </c>
      <c r="M18" s="61">
        <f>'3 Fertilizer'!N13</f>
        <v>0</v>
      </c>
      <c r="N18" s="61">
        <f>'3 Fertilizer'!N14</f>
        <v>0</v>
      </c>
      <c r="O18" s="61">
        <f>'3 Fertilizer'!N15</f>
        <v>0</v>
      </c>
      <c r="P18" s="61">
        <f>'3 Fertilizer'!N16</f>
        <v>0</v>
      </c>
      <c r="Q18" s="61">
        <f>'3 Fertilizer'!N17</f>
        <v>0</v>
      </c>
      <c r="R18" s="61">
        <f>'3 Fertilizer'!N18</f>
        <v>0</v>
      </c>
      <c r="S18" s="61">
        <f>'3 Fertilizer'!N19</f>
        <v>0</v>
      </c>
      <c r="T18" s="61">
        <f>'3 Fertilizer'!N20</f>
        <v>0</v>
      </c>
      <c r="U18" s="61">
        <f>'3 Fertilizer'!N21</f>
        <v>0</v>
      </c>
      <c r="V18" s="61">
        <f>'3 Fertilizer'!N22</f>
        <v>0</v>
      </c>
      <c r="W18" s="61">
        <f>'3 Fertilizer'!N23</f>
        <v>0</v>
      </c>
      <c r="X18" s="61">
        <f>'3 Fertilizer'!N24</f>
        <v>0</v>
      </c>
      <c r="Y18" s="61">
        <f>'3 Fertilizer'!N25</f>
        <v>0</v>
      </c>
      <c r="Z18" s="61">
        <f>'3 Fertilizer'!$N26</f>
        <v>0</v>
      </c>
      <c r="AA18" s="61">
        <f>'3 Fertilizer'!$N27</f>
        <v>0</v>
      </c>
      <c r="AB18" s="61">
        <f>'3 Fertilizer'!$N28</f>
        <v>0</v>
      </c>
      <c r="AC18" s="61">
        <f>'3 Fertilizer'!$N29</f>
        <v>0</v>
      </c>
      <c r="AD18" s="61">
        <f>'3 Fertilizer'!$N30</f>
        <v>0</v>
      </c>
      <c r="AE18" s="61">
        <f>'3 Fertilizer'!$N31</f>
        <v>0</v>
      </c>
      <c r="AF18" s="61">
        <f>'3 Fertilizer'!$N32</f>
        <v>0</v>
      </c>
      <c r="AG18" s="61">
        <f>'3 Fertilizer'!$N33</f>
        <v>0</v>
      </c>
      <c r="AH18" s="61">
        <f>'3 Fertilizer'!$N34</f>
        <v>0</v>
      </c>
      <c r="AI18" s="61">
        <f>'3 Fertilizer'!$N35</f>
        <v>0</v>
      </c>
      <c r="AJ18" s="61">
        <f>'3 Fertilizer'!$N36</f>
        <v>0</v>
      </c>
      <c r="AK18" s="61">
        <f>'3 Fertilizer'!$N37</f>
        <v>0</v>
      </c>
      <c r="AL18" s="61">
        <f>'3 Fertilizer'!$N38</f>
        <v>0</v>
      </c>
      <c r="AM18" s="61">
        <f>'3 Fertilizer'!$N39</f>
        <v>0</v>
      </c>
      <c r="AN18" s="61">
        <f>'3 Fertilizer'!$N40</f>
        <v>0</v>
      </c>
      <c r="AO18" s="61">
        <f>'3 Fertilizer'!$N41</f>
        <v>0</v>
      </c>
      <c r="AP18" s="61">
        <f>'3 Fertilizer'!$N42</f>
        <v>0</v>
      </c>
      <c r="AQ18" s="61">
        <f>'3 Fertilizer'!$N43</f>
        <v>0</v>
      </c>
      <c r="AR18" s="61">
        <f>'3 Fertilizer'!$N44</f>
        <v>0</v>
      </c>
      <c r="AS18" s="61">
        <f>'3 Fertilizer'!$N45</f>
        <v>0</v>
      </c>
      <c r="AT18" s="61">
        <f>'3 Fertilizer'!$N46</f>
        <v>0</v>
      </c>
      <c r="AU18" s="61">
        <f>'3 Fertilizer'!$N47</f>
        <v>0</v>
      </c>
      <c r="AV18" s="61">
        <f>'3 Fertilizer'!$N48</f>
        <v>0</v>
      </c>
      <c r="AW18" s="61">
        <f>'3 Fertilizer'!$N49</f>
        <v>0</v>
      </c>
      <c r="AX18" s="61">
        <f>'3 Fertilizer'!$N50</f>
        <v>0</v>
      </c>
      <c r="AY18" s="61">
        <f>'3 Fertilizer'!$N51</f>
        <v>0</v>
      </c>
      <c r="AZ18" s="61">
        <f>'3 Fertilizer'!$N52</f>
        <v>0</v>
      </c>
      <c r="BA18" s="61">
        <f>'3 Fertilizer'!$N53</f>
        <v>0</v>
      </c>
      <c r="BB18" s="61">
        <f>'3 Fertilizer'!$N54</f>
        <v>0</v>
      </c>
      <c r="BC18" s="61">
        <f>'3 Fertilizer'!$N55</f>
        <v>0</v>
      </c>
      <c r="BD18" s="61">
        <f>'3 Fertilizer'!$N56</f>
        <v>0</v>
      </c>
      <c r="BE18" s="61">
        <f>'3 Fertilizer'!$N57</f>
        <v>0</v>
      </c>
      <c r="BF18" s="61">
        <f>'3 Fertilizer'!$N58</f>
        <v>0</v>
      </c>
      <c r="BG18" s="61">
        <f>'3 Fertilizer'!$N59</f>
        <v>0</v>
      </c>
      <c r="BH18" s="61">
        <f>'3 Fertilizer'!$N60</f>
        <v>0</v>
      </c>
      <c r="BI18" s="61">
        <f>'3 Fertilizer'!$N61</f>
        <v>0</v>
      </c>
      <c r="BJ18" s="61">
        <f>'3 Fertilizer'!$N62</f>
        <v>0</v>
      </c>
      <c r="BK18" s="61">
        <f>'3 Fertilizer'!$N63</f>
        <v>0</v>
      </c>
      <c r="BL18" s="61">
        <f>'3 Fertilizer'!$N64</f>
        <v>0</v>
      </c>
      <c r="BM18" s="61">
        <f>'3 Fertilizer'!$N65</f>
        <v>0</v>
      </c>
      <c r="BN18" s="61">
        <f>'3 Fertilizer'!$N66</f>
        <v>0</v>
      </c>
      <c r="BO18" s="61">
        <f>'3 Fertilizer'!$N67</f>
        <v>0</v>
      </c>
      <c r="BP18" s="61">
        <f>'3 Fertilizer'!$N68</f>
        <v>0</v>
      </c>
      <c r="BQ18" s="61">
        <f>'3 Fertilizer'!$N69</f>
        <v>0</v>
      </c>
      <c r="BR18" s="61">
        <f>'3 Fertilizer'!$N70</f>
        <v>0</v>
      </c>
      <c r="BS18" s="61">
        <f>'3 Fertilizer'!$N71</f>
        <v>0</v>
      </c>
      <c r="BT18" s="61">
        <f>'3 Fertilizer'!$N72</f>
        <v>0</v>
      </c>
      <c r="BU18" s="61">
        <f>'3 Fertilizer'!$N73</f>
        <v>0</v>
      </c>
      <c r="BV18" s="61">
        <f>'3 Fertilizer'!$N74</f>
        <v>0</v>
      </c>
      <c r="BW18" s="61">
        <f>'3 Fertilizer'!$N75</f>
        <v>0</v>
      </c>
      <c r="BX18" s="61">
        <f>'3 Fertilizer'!$N76</f>
        <v>0</v>
      </c>
      <c r="BY18" s="61">
        <f>'3 Fertilizer'!$N77</f>
        <v>0</v>
      </c>
      <c r="BZ18" s="61">
        <f>'3 Fertilizer'!$N78</f>
        <v>0</v>
      </c>
      <c r="CA18" s="61">
        <f>'3 Fertilizer'!$N79</f>
        <v>0</v>
      </c>
      <c r="CB18" s="61">
        <f>'3 Fertilizer'!$N80</f>
        <v>0</v>
      </c>
      <c r="CC18" s="61">
        <f>'3 Fertilizer'!$N81</f>
        <v>0</v>
      </c>
      <c r="CD18" s="61">
        <f>'3 Fertilizer'!$N82</f>
        <v>0</v>
      </c>
      <c r="CE18" s="61">
        <f>'3 Fertilizer'!$N83</f>
        <v>0</v>
      </c>
      <c r="CF18" s="61">
        <f>'3 Fertilizer'!$N84</f>
        <v>0</v>
      </c>
      <c r="CG18" s="61">
        <f>'3 Fertilizer'!$N85</f>
        <v>0</v>
      </c>
      <c r="CH18" s="61">
        <f>'3 Fertilizer'!$N86</f>
        <v>0</v>
      </c>
      <c r="CI18" s="61">
        <f>'3 Fertilizer'!$N87</f>
        <v>0</v>
      </c>
      <c r="CJ18" s="61">
        <f>'3 Fertilizer'!$N88</f>
        <v>0</v>
      </c>
      <c r="CK18" s="61">
        <f>'3 Fertilizer'!$N89</f>
        <v>0</v>
      </c>
      <c r="CL18" s="61">
        <f>'3 Fertilizer'!$N90</f>
        <v>0</v>
      </c>
      <c r="CM18" s="61">
        <f>'3 Fertilizer'!$N91</f>
        <v>0</v>
      </c>
      <c r="CN18" s="61">
        <f>'3 Fertilizer'!$N92</f>
        <v>0</v>
      </c>
      <c r="CO18" s="61">
        <f>'3 Fertilizer'!$N93</f>
        <v>0</v>
      </c>
      <c r="CP18" s="61">
        <f>'3 Fertilizer'!$N94</f>
        <v>0</v>
      </c>
      <c r="CQ18" s="61">
        <f>'3 Fertilizer'!$N95</f>
        <v>0</v>
      </c>
      <c r="CR18" s="61">
        <f>'3 Fertilizer'!$N96</f>
        <v>0</v>
      </c>
      <c r="CS18" s="61">
        <f>'3 Fertilizer'!$N97</f>
        <v>0</v>
      </c>
      <c r="CT18" s="61">
        <f>'3 Fertilizer'!$N98</f>
        <v>0</v>
      </c>
      <c r="CU18" s="61">
        <f>'3 Fertilizer'!$N99</f>
        <v>0</v>
      </c>
      <c r="CV18" s="61">
        <f>'3 Fertilizer'!$N100</f>
        <v>0</v>
      </c>
      <c r="CW18" s="61">
        <f>'3 Fertilizer'!$N101</f>
        <v>0</v>
      </c>
      <c r="CX18" s="61">
        <f>'3 Fertilizer'!$N102</f>
        <v>0</v>
      </c>
      <c r="CY18" s="61">
        <f>'3 Fertilizer'!$N103</f>
        <v>0</v>
      </c>
      <c r="DB18" s="162">
        <f>SUM(DC18:GX18)</f>
        <v>0</v>
      </c>
      <c r="DC18" s="161">
        <f>D18*'1 Enterprises'!D$6</f>
        <v>0</v>
      </c>
      <c r="DD18" s="161">
        <f>E18*'1 Enterprises'!E$6</f>
        <v>0</v>
      </c>
      <c r="DE18" s="161">
        <f>F18*'1 Enterprises'!F$6</f>
        <v>0</v>
      </c>
      <c r="DF18" s="161">
        <f>G18*'1 Enterprises'!G$6</f>
        <v>0</v>
      </c>
      <c r="DG18" s="161">
        <f>H18*'1 Enterprises'!H$6</f>
        <v>0</v>
      </c>
      <c r="DH18" s="161">
        <f>I18*'1 Enterprises'!I$6</f>
        <v>0</v>
      </c>
      <c r="DI18" s="161">
        <f>J18*'1 Enterprises'!J$6</f>
        <v>0</v>
      </c>
      <c r="DJ18" s="161">
        <f>K18*'1 Enterprises'!K$6</f>
        <v>0</v>
      </c>
      <c r="DK18" s="161">
        <f>L18*'1 Enterprises'!L$6</f>
        <v>0</v>
      </c>
      <c r="DL18" s="161">
        <f>M18*'1 Enterprises'!M$6</f>
        <v>0</v>
      </c>
      <c r="DM18" s="161">
        <f>N18*'1 Enterprises'!N$6</f>
        <v>0</v>
      </c>
      <c r="DN18" s="161">
        <f>O18*'1 Enterprises'!O$6</f>
        <v>0</v>
      </c>
      <c r="DO18" s="161">
        <f>P18*'1 Enterprises'!P$6</f>
        <v>0</v>
      </c>
      <c r="DP18" s="161">
        <f>Q18*'1 Enterprises'!Q$6</f>
        <v>0</v>
      </c>
      <c r="DQ18" s="161">
        <f>R18*'1 Enterprises'!R$6</f>
        <v>0</v>
      </c>
      <c r="DR18" s="161">
        <f>S18*'1 Enterprises'!S$6</f>
        <v>0</v>
      </c>
      <c r="DS18" s="161">
        <f>T18*'1 Enterprises'!T$6</f>
        <v>0</v>
      </c>
      <c r="DT18" s="161">
        <f>U18*'1 Enterprises'!U$6</f>
        <v>0</v>
      </c>
      <c r="DU18" s="161">
        <f>V18*'1 Enterprises'!V$6</f>
        <v>0</v>
      </c>
      <c r="DV18" s="161">
        <f>W18*'1 Enterprises'!W$6</f>
        <v>0</v>
      </c>
      <c r="DW18" s="161">
        <f>X18*'1 Enterprises'!X$6</f>
        <v>0</v>
      </c>
      <c r="DX18" s="161">
        <f>Y18*'1 Enterprises'!Y$6</f>
        <v>0</v>
      </c>
      <c r="DY18" s="161">
        <f>Z18*'1 Enterprises'!Z$6</f>
        <v>0</v>
      </c>
      <c r="DZ18" s="161">
        <f>AA18*'1 Enterprises'!AA$6</f>
        <v>0</v>
      </c>
      <c r="EA18" s="161">
        <f>AB18*'1 Enterprises'!AB$6</f>
        <v>0</v>
      </c>
      <c r="EB18" s="161">
        <f>AC18*'1 Enterprises'!AC$6</f>
        <v>0</v>
      </c>
      <c r="EC18" s="161">
        <f>AD18*'1 Enterprises'!AD$6</f>
        <v>0</v>
      </c>
      <c r="ED18" s="161">
        <f>AE18*'1 Enterprises'!AE$6</f>
        <v>0</v>
      </c>
      <c r="EE18" s="161">
        <f>AF18*'1 Enterprises'!AF$6</f>
        <v>0</v>
      </c>
      <c r="EF18" s="161">
        <f>AG18*'1 Enterprises'!AG$6</f>
        <v>0</v>
      </c>
      <c r="EG18" s="161">
        <f>AH18*'1 Enterprises'!AH$6</f>
        <v>0</v>
      </c>
      <c r="EH18" s="161">
        <f>AI18*'1 Enterprises'!AI$6</f>
        <v>0</v>
      </c>
      <c r="EI18" s="161">
        <f>AJ18*'1 Enterprises'!AJ$6</f>
        <v>0</v>
      </c>
      <c r="EJ18" s="161">
        <f>AK18*'1 Enterprises'!AK$6</f>
        <v>0</v>
      </c>
      <c r="EK18" s="161">
        <f>AL18*'1 Enterprises'!AL$6</f>
        <v>0</v>
      </c>
      <c r="EL18" s="161">
        <f>AM18*'1 Enterprises'!AM$6</f>
        <v>0</v>
      </c>
      <c r="EM18" s="161">
        <f>AN18*'1 Enterprises'!AN$6</f>
        <v>0</v>
      </c>
      <c r="EN18" s="161">
        <f>AO18*'1 Enterprises'!AO$6</f>
        <v>0</v>
      </c>
      <c r="EO18" s="161">
        <f>AP18*'1 Enterprises'!AP$6</f>
        <v>0</v>
      </c>
      <c r="EP18" s="161">
        <f>AQ18*'1 Enterprises'!AQ$6</f>
        <v>0</v>
      </c>
      <c r="EQ18" s="161">
        <f>AR18*'1 Enterprises'!AR$6</f>
        <v>0</v>
      </c>
      <c r="ER18" s="161">
        <f>AS18*'1 Enterprises'!AS$6</f>
        <v>0</v>
      </c>
      <c r="ES18" s="161">
        <f>AT18*'1 Enterprises'!AT$6</f>
        <v>0</v>
      </c>
      <c r="ET18" s="161">
        <f>AU18*'1 Enterprises'!AU$6</f>
        <v>0</v>
      </c>
      <c r="EU18" s="161">
        <f>AV18*'1 Enterprises'!AV$6</f>
        <v>0</v>
      </c>
      <c r="EV18" s="161">
        <f>AW18*'1 Enterprises'!AW$6</f>
        <v>0</v>
      </c>
      <c r="EW18" s="161">
        <f>AX18*'1 Enterprises'!AX$6</f>
        <v>0</v>
      </c>
      <c r="EX18" s="161">
        <f>AY18*'1 Enterprises'!AY$6</f>
        <v>0</v>
      </c>
      <c r="EY18" s="161">
        <f>AZ18*'1 Enterprises'!AZ$6</f>
        <v>0</v>
      </c>
      <c r="EZ18" s="161">
        <f>BA18*'1 Enterprises'!BA$6</f>
        <v>0</v>
      </c>
      <c r="FA18" s="161">
        <f>BB18*'1 Enterprises'!BB$6</f>
        <v>0</v>
      </c>
      <c r="FB18" s="161">
        <f>BC18*'1 Enterprises'!BC$6</f>
        <v>0</v>
      </c>
      <c r="FC18" s="161">
        <f>BD18*'1 Enterprises'!BD$6</f>
        <v>0</v>
      </c>
      <c r="FD18" s="161">
        <f>BE18*'1 Enterprises'!BE$6</f>
        <v>0</v>
      </c>
      <c r="FE18" s="161">
        <f>BF18*'1 Enterprises'!BF$6</f>
        <v>0</v>
      </c>
      <c r="FF18" s="161">
        <f>BG18*'1 Enterprises'!BG$6</f>
        <v>0</v>
      </c>
      <c r="FG18" s="161">
        <f>BH18*'1 Enterprises'!BH$6</f>
        <v>0</v>
      </c>
      <c r="FH18" s="161">
        <f>BI18*'1 Enterprises'!BI$6</f>
        <v>0</v>
      </c>
      <c r="FI18" s="161">
        <f>BJ18*'1 Enterprises'!BJ$6</f>
        <v>0</v>
      </c>
      <c r="FJ18" s="161">
        <f>BK18*'1 Enterprises'!BK$6</f>
        <v>0</v>
      </c>
      <c r="FK18" s="161">
        <f>BL18*'1 Enterprises'!BL$6</f>
        <v>0</v>
      </c>
      <c r="FL18" s="161">
        <f>BM18*'1 Enterprises'!BM$6</f>
        <v>0</v>
      </c>
      <c r="FM18" s="161">
        <f>BN18*'1 Enterprises'!BN$6</f>
        <v>0</v>
      </c>
      <c r="FN18" s="161">
        <f>BO18*'1 Enterprises'!BO$6</f>
        <v>0</v>
      </c>
      <c r="FO18" s="161">
        <f>BP18*'1 Enterprises'!BP$6</f>
        <v>0</v>
      </c>
      <c r="FP18" s="161">
        <f>BQ18*'1 Enterprises'!BQ$6</f>
        <v>0</v>
      </c>
      <c r="FQ18" s="161">
        <f>BR18*'1 Enterprises'!BR$6</f>
        <v>0</v>
      </c>
      <c r="FR18" s="161">
        <f>BS18*'1 Enterprises'!BS$6</f>
        <v>0</v>
      </c>
      <c r="FS18" s="161">
        <f>BT18*'1 Enterprises'!BT$6</f>
        <v>0</v>
      </c>
      <c r="FT18" s="161">
        <f>BU18*'1 Enterprises'!BU$6</f>
        <v>0</v>
      </c>
      <c r="FU18" s="161">
        <f>BV18*'1 Enterprises'!BV$6</f>
        <v>0</v>
      </c>
      <c r="FV18" s="161">
        <f>BW18*'1 Enterprises'!BW$6</f>
        <v>0</v>
      </c>
      <c r="FW18" s="161">
        <f>BX18*'1 Enterprises'!BX$6</f>
        <v>0</v>
      </c>
      <c r="FX18" s="161">
        <f>BY18*'1 Enterprises'!BY$6</f>
        <v>0</v>
      </c>
      <c r="FY18" s="161">
        <f>BZ18*'1 Enterprises'!BZ$6</f>
        <v>0</v>
      </c>
      <c r="FZ18" s="161">
        <f>CA18*'1 Enterprises'!CA$6</f>
        <v>0</v>
      </c>
      <c r="GA18" s="161">
        <f>CB18*'1 Enterprises'!CB$6</f>
        <v>0</v>
      </c>
      <c r="GB18" s="161">
        <f>CC18*'1 Enterprises'!CC$6</f>
        <v>0</v>
      </c>
      <c r="GC18" s="161">
        <f>CD18*'1 Enterprises'!CD$6</f>
        <v>0</v>
      </c>
      <c r="GD18" s="161">
        <f>CE18*'1 Enterprises'!CE$6</f>
        <v>0</v>
      </c>
      <c r="GE18" s="161">
        <f>CF18*'1 Enterprises'!CF$6</f>
        <v>0</v>
      </c>
      <c r="GF18" s="161">
        <f>CG18*'1 Enterprises'!CG$6</f>
        <v>0</v>
      </c>
      <c r="GG18" s="161">
        <f>CH18*'1 Enterprises'!CH$6</f>
        <v>0</v>
      </c>
      <c r="GH18" s="161">
        <f>CI18*'1 Enterprises'!CI$6</f>
        <v>0</v>
      </c>
      <c r="GI18" s="161">
        <f>CJ18*'1 Enterprises'!CJ$6</f>
        <v>0</v>
      </c>
      <c r="GJ18" s="161">
        <f>CK18*'1 Enterprises'!CK$6</f>
        <v>0</v>
      </c>
      <c r="GK18" s="161">
        <f>CL18*'1 Enterprises'!CL$6</f>
        <v>0</v>
      </c>
      <c r="GL18" s="161">
        <f>CM18*'1 Enterprises'!CM$6</f>
        <v>0</v>
      </c>
      <c r="GM18" s="161">
        <f>CN18*'1 Enterprises'!CN$6</f>
        <v>0</v>
      </c>
      <c r="GN18" s="161">
        <f>CO18*'1 Enterprises'!CO$6</f>
        <v>0</v>
      </c>
      <c r="GO18" s="161">
        <f>CP18*'1 Enterprises'!CP$6</f>
        <v>0</v>
      </c>
      <c r="GP18" s="161">
        <f>CQ18*'1 Enterprises'!CQ$6</f>
        <v>0</v>
      </c>
      <c r="GQ18" s="161">
        <f>CR18*'1 Enterprises'!CR$6</f>
        <v>0</v>
      </c>
      <c r="GR18" s="161">
        <f>CS18*'1 Enterprises'!CS$6</f>
        <v>0</v>
      </c>
      <c r="GS18" s="161">
        <f>CT18*'1 Enterprises'!CT$6</f>
        <v>0</v>
      </c>
      <c r="GT18" s="161">
        <f>CU18*'1 Enterprises'!CU$6</f>
        <v>0</v>
      </c>
      <c r="GU18" s="161">
        <f>CV18*'1 Enterprises'!CV$6</f>
        <v>0</v>
      </c>
      <c r="GV18" s="161">
        <f>CW18*'1 Enterprises'!CW$6</f>
        <v>0</v>
      </c>
      <c r="GW18" s="161">
        <f>CX18*'1 Enterprises'!CX$6</f>
        <v>0</v>
      </c>
      <c r="GX18" s="161">
        <f>CY18*'1 Enterprises'!CY$6</f>
        <v>0</v>
      </c>
    </row>
    <row r="19" spans="2:206" s="62" customFormat="1" ht="12.75">
      <c r="B19" s="66" t="str">
        <f>'2 Income Statement'!B117</f>
        <v> Pest Control Chemicals</v>
      </c>
      <c r="C19" s="202" t="s">
        <v>597</v>
      </c>
      <c r="D19" s="61">
        <f>'4 Pesticide'!O5</f>
        <v>0</v>
      </c>
      <c r="E19" s="61">
        <f>'4 Pesticide'!O6</f>
        <v>0</v>
      </c>
      <c r="F19" s="61">
        <f>'4 Pesticide'!O7</f>
        <v>0</v>
      </c>
      <c r="G19" s="61">
        <f>'4 Pesticide'!O8</f>
        <v>0</v>
      </c>
      <c r="H19" s="61">
        <f>'4 Pesticide'!O9</f>
        <v>0</v>
      </c>
      <c r="I19" s="61">
        <f>'4 Pesticide'!O10</f>
        <v>0</v>
      </c>
      <c r="J19" s="61">
        <f>'4 Pesticide'!O11</f>
        <v>0</v>
      </c>
      <c r="K19" s="61">
        <f>'4 Pesticide'!O12</f>
        <v>0</v>
      </c>
      <c r="L19" s="61">
        <f>'4 Pesticide'!O13</f>
        <v>0</v>
      </c>
      <c r="M19" s="61">
        <f>'4 Pesticide'!O14</f>
        <v>0</v>
      </c>
      <c r="N19" s="61">
        <f>'4 Pesticide'!O15</f>
        <v>0</v>
      </c>
      <c r="O19" s="61">
        <f>'4 Pesticide'!O16</f>
        <v>0</v>
      </c>
      <c r="P19" s="61">
        <f>'4 Pesticide'!O17</f>
        <v>0</v>
      </c>
      <c r="Q19" s="61">
        <f>'4 Pesticide'!O18</f>
        <v>0</v>
      </c>
      <c r="R19" s="61">
        <f>'4 Pesticide'!O19</f>
        <v>0</v>
      </c>
      <c r="S19" s="61">
        <f>'4 Pesticide'!O20</f>
        <v>0</v>
      </c>
      <c r="T19" s="61">
        <f>'4 Pesticide'!O21</f>
        <v>0</v>
      </c>
      <c r="U19" s="61">
        <f>'4 Pesticide'!O22</f>
        <v>0</v>
      </c>
      <c r="V19" s="61">
        <f>'4 Pesticide'!O23</f>
        <v>0</v>
      </c>
      <c r="W19" s="61">
        <f>'4 Pesticide'!O24</f>
        <v>0</v>
      </c>
      <c r="X19" s="61">
        <f>'4 Pesticide'!O25</f>
        <v>0</v>
      </c>
      <c r="Y19" s="61">
        <f>'4 Pesticide'!O26</f>
        <v>0</v>
      </c>
      <c r="Z19" s="61">
        <f>'4 Pesticide'!$O27</f>
        <v>0</v>
      </c>
      <c r="AA19" s="61">
        <f>'4 Pesticide'!$O28</f>
        <v>0</v>
      </c>
      <c r="AB19" s="61">
        <f>'4 Pesticide'!$O29</f>
        <v>0</v>
      </c>
      <c r="AC19" s="61">
        <f>'4 Pesticide'!$O30</f>
        <v>0</v>
      </c>
      <c r="AD19" s="61">
        <f>'4 Pesticide'!$O31</f>
        <v>0</v>
      </c>
      <c r="AE19" s="61">
        <f>'4 Pesticide'!$O32</f>
        <v>0</v>
      </c>
      <c r="AF19" s="61">
        <f>'4 Pesticide'!$O33</f>
        <v>0</v>
      </c>
      <c r="AG19" s="61">
        <f>'4 Pesticide'!$O34</f>
        <v>0</v>
      </c>
      <c r="AH19" s="61">
        <f>'4 Pesticide'!$O35</f>
        <v>0</v>
      </c>
      <c r="AI19" s="61">
        <f>'4 Pesticide'!$O36</f>
        <v>0</v>
      </c>
      <c r="AJ19" s="61">
        <f>'4 Pesticide'!$O37</f>
        <v>0</v>
      </c>
      <c r="AK19" s="61">
        <f>'4 Pesticide'!$O38</f>
        <v>0</v>
      </c>
      <c r="AL19" s="61">
        <f>'4 Pesticide'!$O39</f>
        <v>0</v>
      </c>
      <c r="AM19" s="61">
        <f>'4 Pesticide'!$O40</f>
        <v>0</v>
      </c>
      <c r="AN19" s="61">
        <f>'4 Pesticide'!$O41</f>
        <v>0</v>
      </c>
      <c r="AO19" s="61">
        <f>'4 Pesticide'!$O42</f>
        <v>0</v>
      </c>
      <c r="AP19" s="61">
        <f>'4 Pesticide'!$O43</f>
        <v>0</v>
      </c>
      <c r="AQ19" s="61">
        <f>'4 Pesticide'!$O44</f>
        <v>0</v>
      </c>
      <c r="AR19" s="61">
        <f>'4 Pesticide'!$O45</f>
        <v>0</v>
      </c>
      <c r="AS19" s="61">
        <f>'4 Pesticide'!$O46</f>
        <v>0</v>
      </c>
      <c r="AT19" s="61">
        <f>'4 Pesticide'!$O47</f>
        <v>0</v>
      </c>
      <c r="AU19" s="61">
        <f>'4 Pesticide'!$O48</f>
        <v>0</v>
      </c>
      <c r="AV19" s="61">
        <f>'4 Pesticide'!$O49</f>
        <v>0</v>
      </c>
      <c r="AW19" s="61">
        <f>'4 Pesticide'!$O50</f>
        <v>0</v>
      </c>
      <c r="AX19" s="61">
        <f>'4 Pesticide'!$O51</f>
        <v>0</v>
      </c>
      <c r="AY19" s="61">
        <f>'4 Pesticide'!$O52</f>
        <v>0</v>
      </c>
      <c r="AZ19" s="61">
        <f>'4 Pesticide'!$O53</f>
        <v>0</v>
      </c>
      <c r="BA19" s="61">
        <f>'4 Pesticide'!$O54</f>
        <v>0</v>
      </c>
      <c r="BB19" s="61">
        <f>'4 Pesticide'!$O55</f>
        <v>0</v>
      </c>
      <c r="BC19" s="61">
        <f>'4 Pesticide'!$O56</f>
        <v>0</v>
      </c>
      <c r="BD19" s="61">
        <f>'4 Pesticide'!$O57</f>
        <v>0</v>
      </c>
      <c r="BE19" s="61">
        <f>'4 Pesticide'!$O58</f>
        <v>0</v>
      </c>
      <c r="BF19" s="61">
        <f>'4 Pesticide'!$O59</f>
        <v>0</v>
      </c>
      <c r="BG19" s="61">
        <f>'4 Pesticide'!$O60</f>
        <v>0</v>
      </c>
      <c r="BH19" s="61">
        <f>'4 Pesticide'!$O61</f>
        <v>0</v>
      </c>
      <c r="BI19" s="61">
        <f>'4 Pesticide'!$O62</f>
        <v>0</v>
      </c>
      <c r="BJ19" s="61">
        <f>'4 Pesticide'!$O63</f>
        <v>0</v>
      </c>
      <c r="BK19" s="61">
        <f>'4 Pesticide'!$O64</f>
        <v>0</v>
      </c>
      <c r="BL19" s="61">
        <f>'4 Pesticide'!$O65</f>
        <v>0</v>
      </c>
      <c r="BM19" s="61">
        <f>'4 Pesticide'!$O66</f>
        <v>0</v>
      </c>
      <c r="BN19" s="61">
        <f>'4 Pesticide'!$O67</f>
        <v>0</v>
      </c>
      <c r="BO19" s="61">
        <f>'4 Pesticide'!$O68</f>
        <v>0</v>
      </c>
      <c r="BP19" s="61">
        <f>'4 Pesticide'!$O69</f>
        <v>0</v>
      </c>
      <c r="BQ19" s="61">
        <f>'4 Pesticide'!$O70</f>
        <v>0</v>
      </c>
      <c r="BR19" s="61">
        <f>'4 Pesticide'!$O71</f>
        <v>0</v>
      </c>
      <c r="BS19" s="61">
        <f>'4 Pesticide'!$O72</f>
        <v>0</v>
      </c>
      <c r="BT19" s="61">
        <f>'4 Pesticide'!$O73</f>
        <v>0</v>
      </c>
      <c r="BU19" s="61">
        <f>'4 Pesticide'!$O74</f>
        <v>0</v>
      </c>
      <c r="BV19" s="61">
        <f>'4 Pesticide'!$O75</f>
        <v>0</v>
      </c>
      <c r="BW19" s="61">
        <f>'4 Pesticide'!$O76</f>
        <v>0</v>
      </c>
      <c r="BX19" s="61">
        <f>'4 Pesticide'!$O77</f>
        <v>0</v>
      </c>
      <c r="BY19" s="61">
        <f>'4 Pesticide'!$O78</f>
        <v>0</v>
      </c>
      <c r="BZ19" s="61">
        <f>'4 Pesticide'!$O79</f>
        <v>0</v>
      </c>
      <c r="CA19" s="61">
        <f>'4 Pesticide'!$O80</f>
        <v>0</v>
      </c>
      <c r="CB19" s="61">
        <f>'4 Pesticide'!$O81</f>
        <v>0</v>
      </c>
      <c r="CC19" s="61">
        <f>'4 Pesticide'!$O82</f>
        <v>0</v>
      </c>
      <c r="CD19" s="61">
        <f>'4 Pesticide'!$O83</f>
        <v>0</v>
      </c>
      <c r="CE19" s="61">
        <f>'4 Pesticide'!$O84</f>
        <v>0</v>
      </c>
      <c r="CF19" s="61">
        <f>'4 Pesticide'!$O85</f>
        <v>0</v>
      </c>
      <c r="CG19" s="61">
        <f>'4 Pesticide'!$O86</f>
        <v>0</v>
      </c>
      <c r="CH19" s="61">
        <f>'4 Pesticide'!$O87</f>
        <v>0</v>
      </c>
      <c r="CI19" s="61">
        <f>'4 Pesticide'!$O88</f>
        <v>0</v>
      </c>
      <c r="CJ19" s="61">
        <f>'4 Pesticide'!$O89</f>
        <v>0</v>
      </c>
      <c r="CK19" s="61">
        <f>'4 Pesticide'!$O90</f>
        <v>0</v>
      </c>
      <c r="CL19" s="61">
        <f>'4 Pesticide'!$O91</f>
        <v>0</v>
      </c>
      <c r="CM19" s="61">
        <f>'4 Pesticide'!$O92</f>
        <v>0</v>
      </c>
      <c r="CN19" s="61">
        <f>'4 Pesticide'!$O93</f>
        <v>0</v>
      </c>
      <c r="CO19" s="61">
        <f>'4 Pesticide'!$O94</f>
        <v>0</v>
      </c>
      <c r="CP19" s="61">
        <f>'4 Pesticide'!$O95</f>
        <v>0</v>
      </c>
      <c r="CQ19" s="61">
        <f>'4 Pesticide'!$O96</f>
        <v>0</v>
      </c>
      <c r="CR19" s="61">
        <f>'4 Pesticide'!$O97</f>
        <v>0</v>
      </c>
      <c r="CS19" s="61">
        <f>'4 Pesticide'!$O98</f>
        <v>0</v>
      </c>
      <c r="CT19" s="61">
        <f>'4 Pesticide'!$O99</f>
        <v>0</v>
      </c>
      <c r="CU19" s="61">
        <f>'4 Pesticide'!$O100</f>
        <v>0</v>
      </c>
      <c r="CV19" s="61">
        <f>'4 Pesticide'!$O101</f>
        <v>0</v>
      </c>
      <c r="CW19" s="61">
        <f>'4 Pesticide'!$O102</f>
        <v>0</v>
      </c>
      <c r="CX19" s="61">
        <f>'4 Pesticide'!$O103</f>
        <v>0</v>
      </c>
      <c r="CY19" s="61">
        <f>'4 Pesticide'!$O104</f>
        <v>0</v>
      </c>
      <c r="DB19" s="162">
        <f>SUM(DC19:GX19)</f>
        <v>0</v>
      </c>
      <c r="DC19" s="161">
        <f>D19*'1 Enterprises'!D$6</f>
        <v>0</v>
      </c>
      <c r="DD19" s="161">
        <f>E19*'1 Enterprises'!E$6</f>
        <v>0</v>
      </c>
      <c r="DE19" s="161">
        <f>F19*'1 Enterprises'!F$6</f>
        <v>0</v>
      </c>
      <c r="DF19" s="161">
        <f>G19*'1 Enterprises'!G$6</f>
        <v>0</v>
      </c>
      <c r="DG19" s="161">
        <f>H19*'1 Enterprises'!H$6</f>
        <v>0</v>
      </c>
      <c r="DH19" s="161">
        <f>I19*'1 Enterprises'!I$6</f>
        <v>0</v>
      </c>
      <c r="DI19" s="161">
        <f>J19*'1 Enterprises'!J$6</f>
        <v>0</v>
      </c>
      <c r="DJ19" s="161">
        <f>K19*'1 Enterprises'!K$6</f>
        <v>0</v>
      </c>
      <c r="DK19" s="161">
        <f>L19*'1 Enterprises'!L$6</f>
        <v>0</v>
      </c>
      <c r="DL19" s="161">
        <f>M19*'1 Enterprises'!M$6</f>
        <v>0</v>
      </c>
      <c r="DM19" s="161">
        <f>N19*'1 Enterprises'!N$6</f>
        <v>0</v>
      </c>
      <c r="DN19" s="161">
        <f>O19*'1 Enterprises'!O$6</f>
        <v>0</v>
      </c>
      <c r="DO19" s="161">
        <f>P19*'1 Enterprises'!P$6</f>
        <v>0</v>
      </c>
      <c r="DP19" s="161">
        <f>Q19*'1 Enterprises'!Q$6</f>
        <v>0</v>
      </c>
      <c r="DQ19" s="161">
        <f>R19*'1 Enterprises'!R$6</f>
        <v>0</v>
      </c>
      <c r="DR19" s="161">
        <f>S19*'1 Enterprises'!S$6</f>
        <v>0</v>
      </c>
      <c r="DS19" s="161">
        <f>T19*'1 Enterprises'!T$6</f>
        <v>0</v>
      </c>
      <c r="DT19" s="161">
        <f>U19*'1 Enterprises'!U$6</f>
        <v>0</v>
      </c>
      <c r="DU19" s="161">
        <f>V19*'1 Enterprises'!V$6</f>
        <v>0</v>
      </c>
      <c r="DV19" s="161">
        <f>W19*'1 Enterprises'!W$6</f>
        <v>0</v>
      </c>
      <c r="DW19" s="161">
        <f>X19*'1 Enterprises'!X$6</f>
        <v>0</v>
      </c>
      <c r="DX19" s="161">
        <f>Y19*'1 Enterprises'!Y$6</f>
        <v>0</v>
      </c>
      <c r="DY19" s="161">
        <f>Z19*'1 Enterprises'!Z$6</f>
        <v>0</v>
      </c>
      <c r="DZ19" s="161">
        <f>AA19*'1 Enterprises'!AA$6</f>
        <v>0</v>
      </c>
      <c r="EA19" s="161">
        <f>AB19*'1 Enterprises'!AB$6</f>
        <v>0</v>
      </c>
      <c r="EB19" s="161">
        <f>AC19*'1 Enterprises'!AC$6</f>
        <v>0</v>
      </c>
      <c r="EC19" s="161">
        <f>AD19*'1 Enterprises'!AD$6</f>
        <v>0</v>
      </c>
      <c r="ED19" s="161">
        <f>AE19*'1 Enterprises'!AE$6</f>
        <v>0</v>
      </c>
      <c r="EE19" s="161">
        <f>AF19*'1 Enterprises'!AF$6</f>
        <v>0</v>
      </c>
      <c r="EF19" s="161">
        <f>AG19*'1 Enterprises'!AG$6</f>
        <v>0</v>
      </c>
      <c r="EG19" s="161">
        <f>AH19*'1 Enterprises'!AH$6</f>
        <v>0</v>
      </c>
      <c r="EH19" s="161">
        <f>AI19*'1 Enterprises'!AI$6</f>
        <v>0</v>
      </c>
      <c r="EI19" s="161">
        <f>AJ19*'1 Enterprises'!AJ$6</f>
        <v>0</v>
      </c>
      <c r="EJ19" s="161">
        <f>AK19*'1 Enterprises'!AK$6</f>
        <v>0</v>
      </c>
      <c r="EK19" s="161">
        <f>AL19*'1 Enterprises'!AL$6</f>
        <v>0</v>
      </c>
      <c r="EL19" s="161">
        <f>AM19*'1 Enterprises'!AM$6</f>
        <v>0</v>
      </c>
      <c r="EM19" s="161">
        <f>AN19*'1 Enterprises'!AN$6</f>
        <v>0</v>
      </c>
      <c r="EN19" s="161">
        <f>AO19*'1 Enterprises'!AO$6</f>
        <v>0</v>
      </c>
      <c r="EO19" s="161">
        <f>AP19*'1 Enterprises'!AP$6</f>
        <v>0</v>
      </c>
      <c r="EP19" s="161">
        <f>AQ19*'1 Enterprises'!AQ$6</f>
        <v>0</v>
      </c>
      <c r="EQ19" s="161">
        <f>AR19*'1 Enterprises'!AR$6</f>
        <v>0</v>
      </c>
      <c r="ER19" s="161">
        <f>AS19*'1 Enterprises'!AS$6</f>
        <v>0</v>
      </c>
      <c r="ES19" s="161">
        <f>AT19*'1 Enterprises'!AT$6</f>
        <v>0</v>
      </c>
      <c r="ET19" s="161">
        <f>AU19*'1 Enterprises'!AU$6</f>
        <v>0</v>
      </c>
      <c r="EU19" s="161">
        <f>AV19*'1 Enterprises'!AV$6</f>
        <v>0</v>
      </c>
      <c r="EV19" s="161">
        <f>AW19*'1 Enterprises'!AW$6</f>
        <v>0</v>
      </c>
      <c r="EW19" s="161">
        <f>AX19*'1 Enterprises'!AX$6</f>
        <v>0</v>
      </c>
      <c r="EX19" s="161">
        <f>AY19*'1 Enterprises'!AY$6</f>
        <v>0</v>
      </c>
      <c r="EY19" s="161">
        <f>AZ19*'1 Enterprises'!AZ$6</f>
        <v>0</v>
      </c>
      <c r="EZ19" s="161">
        <f>BA19*'1 Enterprises'!BA$6</f>
        <v>0</v>
      </c>
      <c r="FA19" s="161">
        <f>BB19*'1 Enterprises'!BB$6</f>
        <v>0</v>
      </c>
      <c r="FB19" s="161">
        <f>BC19*'1 Enterprises'!BC$6</f>
        <v>0</v>
      </c>
      <c r="FC19" s="161">
        <f>BD19*'1 Enterprises'!BD$6</f>
        <v>0</v>
      </c>
      <c r="FD19" s="161">
        <f>BE19*'1 Enterprises'!BE$6</f>
        <v>0</v>
      </c>
      <c r="FE19" s="161">
        <f>BF19*'1 Enterprises'!BF$6</f>
        <v>0</v>
      </c>
      <c r="FF19" s="161">
        <f>BG19*'1 Enterprises'!BG$6</f>
        <v>0</v>
      </c>
      <c r="FG19" s="161">
        <f>BH19*'1 Enterprises'!BH$6</f>
        <v>0</v>
      </c>
      <c r="FH19" s="161">
        <f>BI19*'1 Enterprises'!BI$6</f>
        <v>0</v>
      </c>
      <c r="FI19" s="161">
        <f>BJ19*'1 Enterprises'!BJ$6</f>
        <v>0</v>
      </c>
      <c r="FJ19" s="161">
        <f>BK19*'1 Enterprises'!BK$6</f>
        <v>0</v>
      </c>
      <c r="FK19" s="161">
        <f>BL19*'1 Enterprises'!BL$6</f>
        <v>0</v>
      </c>
      <c r="FL19" s="161">
        <f>BM19*'1 Enterprises'!BM$6</f>
        <v>0</v>
      </c>
      <c r="FM19" s="161">
        <f>BN19*'1 Enterprises'!BN$6</f>
        <v>0</v>
      </c>
      <c r="FN19" s="161">
        <f>BO19*'1 Enterprises'!BO$6</f>
        <v>0</v>
      </c>
      <c r="FO19" s="161">
        <f>BP19*'1 Enterprises'!BP$6</f>
        <v>0</v>
      </c>
      <c r="FP19" s="161">
        <f>BQ19*'1 Enterprises'!BQ$6</f>
        <v>0</v>
      </c>
      <c r="FQ19" s="161">
        <f>BR19*'1 Enterprises'!BR$6</f>
        <v>0</v>
      </c>
      <c r="FR19" s="161">
        <f>BS19*'1 Enterprises'!BS$6</f>
        <v>0</v>
      </c>
      <c r="FS19" s="161">
        <f>BT19*'1 Enterprises'!BT$6</f>
        <v>0</v>
      </c>
      <c r="FT19" s="161">
        <f>BU19*'1 Enterprises'!BU$6</f>
        <v>0</v>
      </c>
      <c r="FU19" s="161">
        <f>BV19*'1 Enterprises'!BV$6</f>
        <v>0</v>
      </c>
      <c r="FV19" s="161">
        <f>BW19*'1 Enterprises'!BW$6</f>
        <v>0</v>
      </c>
      <c r="FW19" s="161">
        <f>BX19*'1 Enterprises'!BX$6</f>
        <v>0</v>
      </c>
      <c r="FX19" s="161">
        <f>BY19*'1 Enterprises'!BY$6</f>
        <v>0</v>
      </c>
      <c r="FY19" s="161">
        <f>BZ19*'1 Enterprises'!BZ$6</f>
        <v>0</v>
      </c>
      <c r="FZ19" s="161">
        <f>CA19*'1 Enterprises'!CA$6</f>
        <v>0</v>
      </c>
      <c r="GA19" s="161">
        <f>CB19*'1 Enterprises'!CB$6</f>
        <v>0</v>
      </c>
      <c r="GB19" s="161">
        <f>CC19*'1 Enterprises'!CC$6</f>
        <v>0</v>
      </c>
      <c r="GC19" s="161">
        <f>CD19*'1 Enterprises'!CD$6</f>
        <v>0</v>
      </c>
      <c r="GD19" s="161">
        <f>CE19*'1 Enterprises'!CE$6</f>
        <v>0</v>
      </c>
      <c r="GE19" s="161">
        <f>CF19*'1 Enterprises'!CF$6</f>
        <v>0</v>
      </c>
      <c r="GF19" s="161">
        <f>CG19*'1 Enterprises'!CG$6</f>
        <v>0</v>
      </c>
      <c r="GG19" s="161">
        <f>CH19*'1 Enterprises'!CH$6</f>
        <v>0</v>
      </c>
      <c r="GH19" s="161">
        <f>CI19*'1 Enterprises'!CI$6</f>
        <v>0</v>
      </c>
      <c r="GI19" s="161">
        <f>CJ19*'1 Enterprises'!CJ$6</f>
        <v>0</v>
      </c>
      <c r="GJ19" s="161">
        <f>CK19*'1 Enterprises'!CK$6</f>
        <v>0</v>
      </c>
      <c r="GK19" s="161">
        <f>CL19*'1 Enterprises'!CL$6</f>
        <v>0</v>
      </c>
      <c r="GL19" s="161">
        <f>CM19*'1 Enterprises'!CM$6</f>
        <v>0</v>
      </c>
      <c r="GM19" s="161">
        <f>CN19*'1 Enterprises'!CN$6</f>
        <v>0</v>
      </c>
      <c r="GN19" s="161">
        <f>CO19*'1 Enterprises'!CO$6</f>
        <v>0</v>
      </c>
      <c r="GO19" s="161">
        <f>CP19*'1 Enterprises'!CP$6</f>
        <v>0</v>
      </c>
      <c r="GP19" s="161">
        <f>CQ19*'1 Enterprises'!CQ$6</f>
        <v>0</v>
      </c>
      <c r="GQ19" s="161">
        <f>CR19*'1 Enterprises'!CR$6</f>
        <v>0</v>
      </c>
      <c r="GR19" s="161">
        <f>CS19*'1 Enterprises'!CS$6</f>
        <v>0</v>
      </c>
      <c r="GS19" s="161">
        <f>CT19*'1 Enterprises'!CT$6</f>
        <v>0</v>
      </c>
      <c r="GT19" s="161">
        <f>CU19*'1 Enterprises'!CU$6</f>
        <v>0</v>
      </c>
      <c r="GU19" s="161">
        <f>CV19*'1 Enterprises'!CV$6</f>
        <v>0</v>
      </c>
      <c r="GV19" s="161">
        <f>CW19*'1 Enterprises'!CW$6</f>
        <v>0</v>
      </c>
      <c r="GW19" s="161">
        <f>CX19*'1 Enterprises'!CX$6</f>
        <v>0</v>
      </c>
      <c r="GX19" s="161">
        <f>CY19*'1 Enterprises'!CY$6</f>
        <v>0</v>
      </c>
    </row>
    <row r="20" spans="2:206" s="62" customFormat="1" ht="15">
      <c r="B20" s="66" t="str">
        <f>'2 Income Statement'!B118</f>
        <v> Labor - Planting</v>
      </c>
      <c r="C20" s="202" t="s">
        <v>514</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DB20" s="162">
        <f>SUM(DC20:GX20)</f>
        <v>0</v>
      </c>
      <c r="DC20" s="161">
        <f>D20*'1 Enterprises'!D$6</f>
        <v>0</v>
      </c>
      <c r="DD20" s="161">
        <f>E20*'1 Enterprises'!E$6</f>
        <v>0</v>
      </c>
      <c r="DE20" s="161">
        <f>F20*'1 Enterprises'!F$6</f>
        <v>0</v>
      </c>
      <c r="DF20" s="161">
        <f>G20*'1 Enterprises'!G$6</f>
        <v>0</v>
      </c>
      <c r="DG20" s="161">
        <f>H20*'1 Enterprises'!H$6</f>
        <v>0</v>
      </c>
      <c r="DH20" s="161">
        <f>I20*'1 Enterprises'!I$6</f>
        <v>0</v>
      </c>
      <c r="DI20" s="161">
        <f>J20*'1 Enterprises'!J$6</f>
        <v>0</v>
      </c>
      <c r="DJ20" s="161">
        <f>K20*'1 Enterprises'!K$6</f>
        <v>0</v>
      </c>
      <c r="DK20" s="161">
        <f>L20*'1 Enterprises'!L$6</f>
        <v>0</v>
      </c>
      <c r="DL20" s="161">
        <f>M20*'1 Enterprises'!M$6</f>
        <v>0</v>
      </c>
      <c r="DM20" s="161">
        <f>N20*'1 Enterprises'!N$6</f>
        <v>0</v>
      </c>
      <c r="DN20" s="161">
        <f>O20*'1 Enterprises'!O$6</f>
        <v>0</v>
      </c>
      <c r="DO20" s="161">
        <f>P20*'1 Enterprises'!P$6</f>
        <v>0</v>
      </c>
      <c r="DP20" s="161">
        <f>Q20*'1 Enterprises'!Q$6</f>
        <v>0</v>
      </c>
      <c r="DQ20" s="161">
        <f>R20*'1 Enterprises'!R$6</f>
        <v>0</v>
      </c>
      <c r="DR20" s="161">
        <f>S20*'1 Enterprises'!S$6</f>
        <v>0</v>
      </c>
      <c r="DS20" s="161">
        <f>T20*'1 Enterprises'!T$6</f>
        <v>0</v>
      </c>
      <c r="DT20" s="161">
        <f>U20*'1 Enterprises'!U$6</f>
        <v>0</v>
      </c>
      <c r="DU20" s="161">
        <f>V20*'1 Enterprises'!V$6</f>
        <v>0</v>
      </c>
      <c r="DV20" s="161">
        <f>W20*'1 Enterprises'!W$6</f>
        <v>0</v>
      </c>
      <c r="DW20" s="161">
        <f>X20*'1 Enterprises'!X$6</f>
        <v>0</v>
      </c>
      <c r="DX20" s="161">
        <f>Y20*'1 Enterprises'!Y$6</f>
        <v>0</v>
      </c>
      <c r="DY20" s="161">
        <f>Z20*'1 Enterprises'!Z$6</f>
        <v>0</v>
      </c>
      <c r="DZ20" s="161">
        <f>AA20*'1 Enterprises'!AA$6</f>
        <v>0</v>
      </c>
      <c r="EA20" s="161">
        <f>AB20*'1 Enterprises'!AB$6</f>
        <v>0</v>
      </c>
      <c r="EB20" s="161">
        <f>AC20*'1 Enterprises'!AC$6</f>
        <v>0</v>
      </c>
      <c r="EC20" s="161">
        <f>AD20*'1 Enterprises'!AD$6</f>
        <v>0</v>
      </c>
      <c r="ED20" s="161">
        <f>AE20*'1 Enterprises'!AE$6</f>
        <v>0</v>
      </c>
      <c r="EE20" s="161">
        <f>AF20*'1 Enterprises'!AF$6</f>
        <v>0</v>
      </c>
      <c r="EF20" s="161">
        <f>AG20*'1 Enterprises'!AG$6</f>
        <v>0</v>
      </c>
      <c r="EG20" s="161">
        <f>AH20*'1 Enterprises'!AH$6</f>
        <v>0</v>
      </c>
      <c r="EH20" s="161">
        <f>AI20*'1 Enterprises'!AI$6</f>
        <v>0</v>
      </c>
      <c r="EI20" s="161">
        <f>AJ20*'1 Enterprises'!AJ$6</f>
        <v>0</v>
      </c>
      <c r="EJ20" s="161">
        <f>AK20*'1 Enterprises'!AK$6</f>
        <v>0</v>
      </c>
      <c r="EK20" s="161">
        <f>AL20*'1 Enterprises'!AL$6</f>
        <v>0</v>
      </c>
      <c r="EL20" s="161">
        <f>AM20*'1 Enterprises'!AM$6</f>
        <v>0</v>
      </c>
      <c r="EM20" s="161">
        <f>AN20*'1 Enterprises'!AN$6</f>
        <v>0</v>
      </c>
      <c r="EN20" s="161">
        <f>AO20*'1 Enterprises'!AO$6</f>
        <v>0</v>
      </c>
      <c r="EO20" s="161">
        <f>AP20*'1 Enterprises'!AP$6</f>
        <v>0</v>
      </c>
      <c r="EP20" s="161">
        <f>AQ20*'1 Enterprises'!AQ$6</f>
        <v>0</v>
      </c>
      <c r="EQ20" s="161">
        <f>AR20*'1 Enterprises'!AR$6</f>
        <v>0</v>
      </c>
      <c r="ER20" s="161">
        <f>AS20*'1 Enterprises'!AS$6</f>
        <v>0</v>
      </c>
      <c r="ES20" s="161">
        <f>AT20*'1 Enterprises'!AT$6</f>
        <v>0</v>
      </c>
      <c r="ET20" s="161">
        <f>AU20*'1 Enterprises'!AU$6</f>
        <v>0</v>
      </c>
      <c r="EU20" s="161">
        <f>AV20*'1 Enterprises'!AV$6</f>
        <v>0</v>
      </c>
      <c r="EV20" s="161">
        <f>AW20*'1 Enterprises'!AW$6</f>
        <v>0</v>
      </c>
      <c r="EW20" s="161">
        <f>AX20*'1 Enterprises'!AX$6</f>
        <v>0</v>
      </c>
      <c r="EX20" s="161">
        <f>AY20*'1 Enterprises'!AY$6</f>
        <v>0</v>
      </c>
      <c r="EY20" s="161">
        <f>AZ20*'1 Enterprises'!AZ$6</f>
        <v>0</v>
      </c>
      <c r="EZ20" s="161">
        <f>BA20*'1 Enterprises'!BA$6</f>
        <v>0</v>
      </c>
      <c r="FA20" s="161">
        <f>BB20*'1 Enterprises'!BB$6</f>
        <v>0</v>
      </c>
      <c r="FB20" s="161">
        <f>BC20*'1 Enterprises'!BC$6</f>
        <v>0</v>
      </c>
      <c r="FC20" s="161">
        <f>BD20*'1 Enterprises'!BD$6</f>
        <v>0</v>
      </c>
      <c r="FD20" s="161">
        <f>BE20*'1 Enterprises'!BE$6</f>
        <v>0</v>
      </c>
      <c r="FE20" s="161">
        <f>BF20*'1 Enterprises'!BF$6</f>
        <v>0</v>
      </c>
      <c r="FF20" s="161">
        <f>BG20*'1 Enterprises'!BG$6</f>
        <v>0</v>
      </c>
      <c r="FG20" s="161">
        <f>BH20*'1 Enterprises'!BH$6</f>
        <v>0</v>
      </c>
      <c r="FH20" s="161">
        <f>BI20*'1 Enterprises'!BI$6</f>
        <v>0</v>
      </c>
      <c r="FI20" s="161">
        <f>BJ20*'1 Enterprises'!BJ$6</f>
        <v>0</v>
      </c>
      <c r="FJ20" s="161">
        <f>BK20*'1 Enterprises'!BK$6</f>
        <v>0</v>
      </c>
      <c r="FK20" s="161">
        <f>BL20*'1 Enterprises'!BL$6</f>
        <v>0</v>
      </c>
      <c r="FL20" s="161">
        <f>BM20*'1 Enterprises'!BM$6</f>
        <v>0</v>
      </c>
      <c r="FM20" s="161">
        <f>BN20*'1 Enterprises'!BN$6</f>
        <v>0</v>
      </c>
      <c r="FN20" s="161">
        <f>BO20*'1 Enterprises'!BO$6</f>
        <v>0</v>
      </c>
      <c r="FO20" s="161">
        <f>BP20*'1 Enterprises'!BP$6</f>
        <v>0</v>
      </c>
      <c r="FP20" s="161">
        <f>BQ20*'1 Enterprises'!BQ$6</f>
        <v>0</v>
      </c>
      <c r="FQ20" s="161">
        <f>BR20*'1 Enterprises'!BR$6</f>
        <v>0</v>
      </c>
      <c r="FR20" s="161">
        <f>BS20*'1 Enterprises'!BS$6</f>
        <v>0</v>
      </c>
      <c r="FS20" s="161">
        <f>BT20*'1 Enterprises'!BT$6</f>
        <v>0</v>
      </c>
      <c r="FT20" s="161">
        <f>BU20*'1 Enterprises'!BU$6</f>
        <v>0</v>
      </c>
      <c r="FU20" s="161">
        <f>BV20*'1 Enterprises'!BV$6</f>
        <v>0</v>
      </c>
      <c r="FV20" s="161">
        <f>BW20*'1 Enterprises'!BW$6</f>
        <v>0</v>
      </c>
      <c r="FW20" s="161">
        <f>BX20*'1 Enterprises'!BX$6</f>
        <v>0</v>
      </c>
      <c r="FX20" s="161">
        <f>BY20*'1 Enterprises'!BY$6</f>
        <v>0</v>
      </c>
      <c r="FY20" s="161">
        <f>BZ20*'1 Enterprises'!BZ$6</f>
        <v>0</v>
      </c>
      <c r="FZ20" s="161">
        <f>CA20*'1 Enterprises'!CA$6</f>
        <v>0</v>
      </c>
      <c r="GA20" s="161">
        <f>CB20*'1 Enterprises'!CB$6</f>
        <v>0</v>
      </c>
      <c r="GB20" s="161">
        <f>CC20*'1 Enterprises'!CC$6</f>
        <v>0</v>
      </c>
      <c r="GC20" s="161">
        <f>CD20*'1 Enterprises'!CD$6</f>
        <v>0</v>
      </c>
      <c r="GD20" s="161">
        <f>CE20*'1 Enterprises'!CE$6</f>
        <v>0</v>
      </c>
      <c r="GE20" s="161">
        <f>CF20*'1 Enterprises'!CF$6</f>
        <v>0</v>
      </c>
      <c r="GF20" s="161">
        <f>CG20*'1 Enterprises'!CG$6</f>
        <v>0</v>
      </c>
      <c r="GG20" s="161">
        <f>CH20*'1 Enterprises'!CH$6</f>
        <v>0</v>
      </c>
      <c r="GH20" s="161">
        <f>CI20*'1 Enterprises'!CI$6</f>
        <v>0</v>
      </c>
      <c r="GI20" s="161">
        <f>CJ20*'1 Enterprises'!CJ$6</f>
        <v>0</v>
      </c>
      <c r="GJ20" s="161">
        <f>CK20*'1 Enterprises'!CK$6</f>
        <v>0</v>
      </c>
      <c r="GK20" s="161">
        <f>CL20*'1 Enterprises'!CL$6</f>
        <v>0</v>
      </c>
      <c r="GL20" s="161">
        <f>CM20*'1 Enterprises'!CM$6</f>
        <v>0</v>
      </c>
      <c r="GM20" s="161">
        <f>CN20*'1 Enterprises'!CN$6</f>
        <v>0</v>
      </c>
      <c r="GN20" s="161">
        <f>CO20*'1 Enterprises'!CO$6</f>
        <v>0</v>
      </c>
      <c r="GO20" s="161">
        <f>CP20*'1 Enterprises'!CP$6</f>
        <v>0</v>
      </c>
      <c r="GP20" s="161">
        <f>CQ20*'1 Enterprises'!CQ$6</f>
        <v>0</v>
      </c>
      <c r="GQ20" s="161">
        <f>CR20*'1 Enterprises'!CR$6</f>
        <v>0</v>
      </c>
      <c r="GR20" s="161">
        <f>CS20*'1 Enterprises'!CS$6</f>
        <v>0</v>
      </c>
      <c r="GS20" s="161">
        <f>CT20*'1 Enterprises'!CT$6</f>
        <v>0</v>
      </c>
      <c r="GT20" s="161">
        <f>CU20*'1 Enterprises'!CU$6</f>
        <v>0</v>
      </c>
      <c r="GU20" s="161">
        <f>CV20*'1 Enterprises'!CV$6</f>
        <v>0</v>
      </c>
      <c r="GV20" s="161">
        <f>CW20*'1 Enterprises'!CW$6</f>
        <v>0</v>
      </c>
      <c r="GW20" s="161">
        <f>CX20*'1 Enterprises'!CX$6</f>
        <v>0</v>
      </c>
      <c r="GX20" s="161">
        <f>CY20*'1 Enterprises'!CY$6</f>
        <v>0</v>
      </c>
    </row>
    <row r="21" spans="2:206" s="62" customFormat="1" ht="15">
      <c r="B21" s="66" t="str">
        <f>'2 Income Statement'!B119</f>
        <v> Labor - Maintenance</v>
      </c>
      <c r="C21" s="202" t="s">
        <v>590</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DB21" s="162"/>
      <c r="DC21" s="161">
        <f>D21*'1 Enterprises'!D$6</f>
        <v>0</v>
      </c>
      <c r="DD21" s="161">
        <f>E21*'1 Enterprises'!E$6</f>
        <v>0</v>
      </c>
      <c r="DE21" s="161">
        <f>F21*'1 Enterprises'!F$6</f>
        <v>0</v>
      </c>
      <c r="DF21" s="161">
        <f>G21*'1 Enterprises'!G$6</f>
        <v>0</v>
      </c>
      <c r="DG21" s="161">
        <f>H21*'1 Enterprises'!H$6</f>
        <v>0</v>
      </c>
      <c r="DH21" s="161">
        <f>I21*'1 Enterprises'!I$6</f>
        <v>0</v>
      </c>
      <c r="DI21" s="161">
        <f>J21*'1 Enterprises'!J$6</f>
        <v>0</v>
      </c>
      <c r="DJ21" s="161">
        <f>K21*'1 Enterprises'!K$6</f>
        <v>0</v>
      </c>
      <c r="DK21" s="161">
        <f>L21*'1 Enterprises'!L$6</f>
        <v>0</v>
      </c>
      <c r="DL21" s="161">
        <f>M21*'1 Enterprises'!M$6</f>
        <v>0</v>
      </c>
      <c r="DM21" s="161">
        <f>N21*'1 Enterprises'!N$6</f>
        <v>0</v>
      </c>
      <c r="DN21" s="161">
        <f>O21*'1 Enterprises'!O$6</f>
        <v>0</v>
      </c>
      <c r="DO21" s="161">
        <f>P21*'1 Enterprises'!P$6</f>
        <v>0</v>
      </c>
      <c r="DP21" s="161">
        <f>Q21*'1 Enterprises'!Q$6</f>
        <v>0</v>
      </c>
      <c r="DQ21" s="161">
        <f>R21*'1 Enterprises'!R$6</f>
        <v>0</v>
      </c>
      <c r="DR21" s="161">
        <f>S21*'1 Enterprises'!S$6</f>
        <v>0</v>
      </c>
      <c r="DS21" s="161">
        <f>T21*'1 Enterprises'!T$6</f>
        <v>0</v>
      </c>
      <c r="DT21" s="161">
        <f>U21*'1 Enterprises'!U$6</f>
        <v>0</v>
      </c>
      <c r="DU21" s="161">
        <f>V21*'1 Enterprises'!V$6</f>
        <v>0</v>
      </c>
      <c r="DV21" s="161">
        <f>W21*'1 Enterprises'!W$6</f>
        <v>0</v>
      </c>
      <c r="DW21" s="161">
        <f>X21*'1 Enterprises'!X$6</f>
        <v>0</v>
      </c>
      <c r="DX21" s="161">
        <f>Y21*'1 Enterprises'!Y$6</f>
        <v>0</v>
      </c>
      <c r="DY21" s="161">
        <f>Z21*'1 Enterprises'!Z$6</f>
        <v>0</v>
      </c>
      <c r="DZ21" s="161">
        <f>AA21*'1 Enterprises'!AA$6</f>
        <v>0</v>
      </c>
      <c r="EA21" s="161">
        <f>AB21*'1 Enterprises'!AB$6</f>
        <v>0</v>
      </c>
      <c r="EB21" s="161">
        <f>AC21*'1 Enterprises'!AC$6</f>
        <v>0</v>
      </c>
      <c r="EC21" s="161">
        <f>AD21*'1 Enterprises'!AD$6</f>
        <v>0</v>
      </c>
      <c r="ED21" s="161">
        <f>AE21*'1 Enterprises'!AE$6</f>
        <v>0</v>
      </c>
      <c r="EE21" s="161">
        <f>AF21*'1 Enterprises'!AF$6</f>
        <v>0</v>
      </c>
      <c r="EF21" s="161">
        <f>AG21*'1 Enterprises'!AG$6</f>
        <v>0</v>
      </c>
      <c r="EG21" s="161">
        <f>AH21*'1 Enterprises'!AH$6</f>
        <v>0</v>
      </c>
      <c r="EH21" s="161">
        <f>AI21*'1 Enterprises'!AI$6</f>
        <v>0</v>
      </c>
      <c r="EI21" s="161">
        <f>AJ21*'1 Enterprises'!AJ$6</f>
        <v>0</v>
      </c>
      <c r="EJ21" s="161">
        <f>AK21*'1 Enterprises'!AK$6</f>
        <v>0</v>
      </c>
      <c r="EK21" s="161">
        <f>AL21*'1 Enterprises'!AL$6</f>
        <v>0</v>
      </c>
      <c r="EL21" s="161">
        <f>AM21*'1 Enterprises'!AM$6</f>
        <v>0</v>
      </c>
      <c r="EM21" s="161">
        <f>AN21*'1 Enterprises'!AN$6</f>
        <v>0</v>
      </c>
      <c r="EN21" s="161">
        <f>AO21*'1 Enterprises'!AO$6</f>
        <v>0</v>
      </c>
      <c r="EO21" s="161">
        <f>AP21*'1 Enterprises'!AP$6</f>
        <v>0</v>
      </c>
      <c r="EP21" s="161">
        <f>AQ21*'1 Enterprises'!AQ$6</f>
        <v>0</v>
      </c>
      <c r="EQ21" s="161">
        <f>AR21*'1 Enterprises'!AR$6</f>
        <v>0</v>
      </c>
      <c r="ER21" s="161">
        <f>AS21*'1 Enterprises'!AS$6</f>
        <v>0</v>
      </c>
      <c r="ES21" s="161">
        <f>AT21*'1 Enterprises'!AT$6</f>
        <v>0</v>
      </c>
      <c r="ET21" s="161">
        <f>AU21*'1 Enterprises'!AU$6</f>
        <v>0</v>
      </c>
      <c r="EU21" s="161">
        <f>AV21*'1 Enterprises'!AV$6</f>
        <v>0</v>
      </c>
      <c r="EV21" s="161">
        <f>AW21*'1 Enterprises'!AW$6</f>
        <v>0</v>
      </c>
      <c r="EW21" s="161">
        <f>AX21*'1 Enterprises'!AX$6</f>
        <v>0</v>
      </c>
      <c r="EX21" s="161">
        <f>AY21*'1 Enterprises'!AY$6</f>
        <v>0</v>
      </c>
      <c r="EY21" s="161">
        <f>AZ21*'1 Enterprises'!AZ$6</f>
        <v>0</v>
      </c>
      <c r="EZ21" s="161">
        <f>BA21*'1 Enterprises'!BA$6</f>
        <v>0</v>
      </c>
      <c r="FA21" s="161">
        <f>BB21*'1 Enterprises'!BB$6</f>
        <v>0</v>
      </c>
      <c r="FB21" s="161">
        <f>BC21*'1 Enterprises'!BC$6</f>
        <v>0</v>
      </c>
      <c r="FC21" s="161">
        <f>BD21*'1 Enterprises'!BD$6</f>
        <v>0</v>
      </c>
      <c r="FD21" s="161">
        <f>BE21*'1 Enterprises'!BE$6</f>
        <v>0</v>
      </c>
      <c r="FE21" s="161">
        <f>BF21*'1 Enterprises'!BF$6</f>
        <v>0</v>
      </c>
      <c r="FF21" s="161">
        <f>BG21*'1 Enterprises'!BG$6</f>
        <v>0</v>
      </c>
      <c r="FG21" s="161">
        <f>BH21*'1 Enterprises'!BH$6</f>
        <v>0</v>
      </c>
      <c r="FH21" s="161">
        <f>BI21*'1 Enterprises'!BI$6</f>
        <v>0</v>
      </c>
      <c r="FI21" s="161">
        <f>BJ21*'1 Enterprises'!BJ$6</f>
        <v>0</v>
      </c>
      <c r="FJ21" s="161">
        <f>BK21*'1 Enterprises'!BK$6</f>
        <v>0</v>
      </c>
      <c r="FK21" s="161">
        <f>BL21*'1 Enterprises'!BL$6</f>
        <v>0</v>
      </c>
      <c r="FL21" s="161">
        <f>BM21*'1 Enterprises'!BM$6</f>
        <v>0</v>
      </c>
      <c r="FM21" s="161">
        <f>BN21*'1 Enterprises'!BN$6</f>
        <v>0</v>
      </c>
      <c r="FN21" s="161">
        <f>BO21*'1 Enterprises'!BO$6</f>
        <v>0</v>
      </c>
      <c r="FO21" s="161">
        <f>BP21*'1 Enterprises'!BP$6</f>
        <v>0</v>
      </c>
      <c r="FP21" s="161">
        <f>BQ21*'1 Enterprises'!BQ$6</f>
        <v>0</v>
      </c>
      <c r="FQ21" s="161">
        <f>BR21*'1 Enterprises'!BR$6</f>
        <v>0</v>
      </c>
      <c r="FR21" s="161">
        <f>BS21*'1 Enterprises'!BS$6</f>
        <v>0</v>
      </c>
      <c r="FS21" s="161">
        <f>BT21*'1 Enterprises'!BT$6</f>
        <v>0</v>
      </c>
      <c r="FT21" s="161">
        <f>BU21*'1 Enterprises'!BU$6</f>
        <v>0</v>
      </c>
      <c r="FU21" s="161">
        <f>BV21*'1 Enterprises'!BV$6</f>
        <v>0</v>
      </c>
      <c r="FV21" s="161">
        <f>BW21*'1 Enterprises'!BW$6</f>
        <v>0</v>
      </c>
      <c r="FW21" s="161">
        <f>BX21*'1 Enterprises'!BX$6</f>
        <v>0</v>
      </c>
      <c r="FX21" s="161">
        <f>BY21*'1 Enterprises'!BY$6</f>
        <v>0</v>
      </c>
      <c r="FY21" s="161">
        <f>BZ21*'1 Enterprises'!BZ$6</f>
        <v>0</v>
      </c>
      <c r="FZ21" s="161">
        <f>CA21*'1 Enterprises'!CA$6</f>
        <v>0</v>
      </c>
      <c r="GA21" s="161">
        <f>CB21*'1 Enterprises'!CB$6</f>
        <v>0</v>
      </c>
      <c r="GB21" s="161">
        <f>CC21*'1 Enterprises'!CC$6</f>
        <v>0</v>
      </c>
      <c r="GC21" s="161">
        <f>CD21*'1 Enterprises'!CD$6</f>
        <v>0</v>
      </c>
      <c r="GD21" s="161">
        <f>CE21*'1 Enterprises'!CE$6</f>
        <v>0</v>
      </c>
      <c r="GE21" s="161">
        <f>CF21*'1 Enterprises'!CF$6</f>
        <v>0</v>
      </c>
      <c r="GF21" s="161">
        <f>CG21*'1 Enterprises'!CG$6</f>
        <v>0</v>
      </c>
      <c r="GG21" s="161">
        <f>CH21*'1 Enterprises'!CH$6</f>
        <v>0</v>
      </c>
      <c r="GH21" s="161">
        <f>CI21*'1 Enterprises'!CI$6</f>
        <v>0</v>
      </c>
      <c r="GI21" s="161">
        <f>CJ21*'1 Enterprises'!CJ$6</f>
        <v>0</v>
      </c>
      <c r="GJ21" s="161">
        <f>CK21*'1 Enterprises'!CK$6</f>
        <v>0</v>
      </c>
      <c r="GK21" s="161">
        <f>CL21*'1 Enterprises'!CL$6</f>
        <v>0</v>
      </c>
      <c r="GL21" s="161">
        <f>CM21*'1 Enterprises'!CM$6</f>
        <v>0</v>
      </c>
      <c r="GM21" s="161">
        <f>CN21*'1 Enterprises'!CN$6</f>
        <v>0</v>
      </c>
      <c r="GN21" s="161">
        <f>CO21*'1 Enterprises'!CO$6</f>
        <v>0</v>
      </c>
      <c r="GO21" s="161">
        <f>CP21*'1 Enterprises'!CP$6</f>
        <v>0</v>
      </c>
      <c r="GP21" s="161">
        <f>CQ21*'1 Enterprises'!CQ$6</f>
        <v>0</v>
      </c>
      <c r="GQ21" s="161">
        <f>CR21*'1 Enterprises'!CR$6</f>
        <v>0</v>
      </c>
      <c r="GR21" s="161">
        <f>CS21*'1 Enterprises'!CS$6</f>
        <v>0</v>
      </c>
      <c r="GS21" s="161">
        <f>CT21*'1 Enterprises'!CT$6</f>
        <v>0</v>
      </c>
      <c r="GT21" s="161">
        <f>CU21*'1 Enterprises'!CU$6</f>
        <v>0</v>
      </c>
      <c r="GU21" s="161">
        <f>CV21*'1 Enterprises'!CV$6</f>
        <v>0</v>
      </c>
      <c r="GV21" s="161">
        <f>CW21*'1 Enterprises'!CW$6</f>
        <v>0</v>
      </c>
      <c r="GW21" s="161">
        <f>CX21*'1 Enterprises'!CX$6</f>
        <v>0</v>
      </c>
      <c r="GX21" s="161">
        <f>CY21*'1 Enterprises'!CY$6</f>
        <v>0</v>
      </c>
    </row>
    <row r="22" spans="2:206" s="62" customFormat="1" ht="12.75">
      <c r="B22" s="66" t="s">
        <v>589</v>
      </c>
      <c r="C22" s="202" t="s">
        <v>597</v>
      </c>
      <c r="D22" s="60">
        <f>D21*'1 Enterprises'!D22/52</f>
        <v>0</v>
      </c>
      <c r="E22" s="60">
        <f>E21*'1 Enterprises'!E22/52</f>
        <v>0</v>
      </c>
      <c r="F22" s="60">
        <f>F21*'1 Enterprises'!F22/52</f>
        <v>0</v>
      </c>
      <c r="G22" s="60">
        <f>G21*'1 Enterprises'!G22/52</f>
        <v>0</v>
      </c>
      <c r="H22" s="60">
        <f>H21*'1 Enterprises'!H22/52</f>
        <v>0</v>
      </c>
      <c r="I22" s="60">
        <f>I21*'1 Enterprises'!I22/52</f>
        <v>0</v>
      </c>
      <c r="J22" s="60">
        <f>J21*'1 Enterprises'!J22/52</f>
        <v>0</v>
      </c>
      <c r="K22" s="60">
        <f>K21*'1 Enterprises'!K22/52</f>
        <v>0</v>
      </c>
      <c r="L22" s="60">
        <f>L21*'1 Enterprises'!L22/52</f>
        <v>0</v>
      </c>
      <c r="M22" s="60">
        <f>M21*'1 Enterprises'!M22/52</f>
        <v>0</v>
      </c>
      <c r="N22" s="60">
        <f>N21*'1 Enterprises'!N22/52</f>
        <v>0</v>
      </c>
      <c r="O22" s="60">
        <f>O21*'1 Enterprises'!O22/52</f>
        <v>0</v>
      </c>
      <c r="P22" s="60">
        <f>P21*'1 Enterprises'!P22/52</f>
        <v>0</v>
      </c>
      <c r="Q22" s="60">
        <f>Q21*'1 Enterprises'!Q22/52</f>
        <v>0</v>
      </c>
      <c r="R22" s="60">
        <f>R21*'1 Enterprises'!R22/52</f>
        <v>0</v>
      </c>
      <c r="S22" s="60">
        <f>S21*'1 Enterprises'!S22/52</f>
        <v>0</v>
      </c>
      <c r="T22" s="60">
        <f>T21*'1 Enterprises'!T22/52</f>
        <v>0</v>
      </c>
      <c r="U22" s="60">
        <f>U21*'1 Enterprises'!U22/52</f>
        <v>0</v>
      </c>
      <c r="V22" s="60">
        <f>V21*'1 Enterprises'!V22/52</f>
        <v>0</v>
      </c>
      <c r="W22" s="60">
        <f>W21*'1 Enterprises'!W22/52</f>
        <v>0</v>
      </c>
      <c r="X22" s="60">
        <f>X21*'1 Enterprises'!X22/52</f>
        <v>0</v>
      </c>
      <c r="Y22" s="60">
        <f>Y21*'1 Enterprises'!Y22/52</f>
        <v>0</v>
      </c>
      <c r="Z22" s="60">
        <f>Z21*'1 Enterprises'!Z22/52</f>
        <v>0</v>
      </c>
      <c r="AA22" s="60">
        <f>AA21*'1 Enterprises'!AA22/52</f>
        <v>0</v>
      </c>
      <c r="AB22" s="60">
        <f>AB21*'1 Enterprises'!AB22/52</f>
        <v>0</v>
      </c>
      <c r="AC22" s="60">
        <f>AC21*'1 Enterprises'!AC22/52</f>
        <v>0</v>
      </c>
      <c r="AD22" s="60">
        <f>AD21*'1 Enterprises'!AD22/52</f>
        <v>0</v>
      </c>
      <c r="AE22" s="60">
        <f>AE21*'1 Enterprises'!AE22/52</f>
        <v>0</v>
      </c>
      <c r="AF22" s="60">
        <f>AF21*'1 Enterprises'!AF22/52</f>
        <v>0</v>
      </c>
      <c r="AG22" s="60">
        <f>AG21*'1 Enterprises'!AG22/52</f>
        <v>0</v>
      </c>
      <c r="AH22" s="60">
        <f>AH21*'1 Enterprises'!AH22/52</f>
        <v>0</v>
      </c>
      <c r="AI22" s="60">
        <f>AI21*'1 Enterprises'!AI22/52</f>
        <v>0</v>
      </c>
      <c r="AJ22" s="60">
        <f>AJ21*'1 Enterprises'!AJ22/52</f>
        <v>0</v>
      </c>
      <c r="AK22" s="60">
        <f>AK21*'1 Enterprises'!AK22/52</f>
        <v>0</v>
      </c>
      <c r="AL22" s="60">
        <f>AL21*'1 Enterprises'!AL22/52</f>
        <v>0</v>
      </c>
      <c r="AM22" s="60">
        <f>AM21*'1 Enterprises'!AM22/52</f>
        <v>0</v>
      </c>
      <c r="AN22" s="60">
        <f>AN21*'1 Enterprises'!AN22/52</f>
        <v>0</v>
      </c>
      <c r="AO22" s="60">
        <f>AO21*'1 Enterprises'!AO22/52</f>
        <v>0</v>
      </c>
      <c r="AP22" s="60">
        <f>AP21*'1 Enterprises'!AP22/52</f>
        <v>0</v>
      </c>
      <c r="AQ22" s="60">
        <f>AQ21*'1 Enterprises'!AQ22/52</f>
        <v>0</v>
      </c>
      <c r="AR22" s="60">
        <f>AR21*'1 Enterprises'!AR22/52</f>
        <v>0</v>
      </c>
      <c r="AS22" s="60">
        <f>AS21*'1 Enterprises'!AS22/52</f>
        <v>0</v>
      </c>
      <c r="AT22" s="60">
        <f>AT21*'1 Enterprises'!AT22/52</f>
        <v>0</v>
      </c>
      <c r="AU22" s="60">
        <f>AU21*'1 Enterprises'!AU22/52</f>
        <v>0</v>
      </c>
      <c r="AV22" s="60">
        <f>AV21*'1 Enterprises'!AV22/52</f>
        <v>0</v>
      </c>
      <c r="AW22" s="60">
        <f>AW21*'1 Enterprises'!AW22/52</f>
        <v>0</v>
      </c>
      <c r="AX22" s="60">
        <f>AX21*'1 Enterprises'!AX22/52</f>
        <v>0</v>
      </c>
      <c r="AY22" s="60">
        <f>AY21*'1 Enterprises'!AY22/52</f>
        <v>0</v>
      </c>
      <c r="AZ22" s="60">
        <f>AZ21*'1 Enterprises'!AZ22/52</f>
        <v>0</v>
      </c>
      <c r="BA22" s="60">
        <f>BA21*'1 Enterprises'!BA22/52</f>
        <v>0</v>
      </c>
      <c r="BB22" s="60">
        <f>BB21*'1 Enterprises'!BB22/52</f>
        <v>0</v>
      </c>
      <c r="BC22" s="60">
        <f>BC21*'1 Enterprises'!BC22/52</f>
        <v>0</v>
      </c>
      <c r="BD22" s="60">
        <f>BD21*'1 Enterprises'!BD22/52</f>
        <v>0</v>
      </c>
      <c r="BE22" s="60">
        <f>BE21*'1 Enterprises'!BE22/52</f>
        <v>0</v>
      </c>
      <c r="BF22" s="60">
        <f>BF21*'1 Enterprises'!BF22/52</f>
        <v>0</v>
      </c>
      <c r="BG22" s="60">
        <f>BG21*'1 Enterprises'!BG22/52</f>
        <v>0</v>
      </c>
      <c r="BH22" s="60">
        <f>BH21*'1 Enterprises'!BH22/52</f>
        <v>0</v>
      </c>
      <c r="BI22" s="60">
        <f>BI21*'1 Enterprises'!BI22/52</f>
        <v>0</v>
      </c>
      <c r="BJ22" s="60">
        <f>BJ21*'1 Enterprises'!BJ22/52</f>
        <v>0</v>
      </c>
      <c r="BK22" s="60">
        <f>BK21*'1 Enterprises'!BK22/52</f>
        <v>0</v>
      </c>
      <c r="BL22" s="60">
        <f>BL21*'1 Enterprises'!BL22/52</f>
        <v>0</v>
      </c>
      <c r="BM22" s="60">
        <f>BM21*'1 Enterprises'!BM22/52</f>
        <v>0</v>
      </c>
      <c r="BN22" s="60">
        <f>BN21*'1 Enterprises'!BN22/52</f>
        <v>0</v>
      </c>
      <c r="BO22" s="60">
        <f>BO21*'1 Enterprises'!BO22/52</f>
        <v>0</v>
      </c>
      <c r="BP22" s="60">
        <f>BP21*'1 Enterprises'!BP22/52</f>
        <v>0</v>
      </c>
      <c r="BQ22" s="60">
        <f>BQ21*'1 Enterprises'!BQ22/52</f>
        <v>0</v>
      </c>
      <c r="BR22" s="60">
        <f>BR21*'1 Enterprises'!BR22/52</f>
        <v>0</v>
      </c>
      <c r="BS22" s="60">
        <f>BS21*'1 Enterprises'!BS22/52</f>
        <v>0</v>
      </c>
      <c r="BT22" s="60">
        <f>BT21*'1 Enterprises'!BT22/52</f>
        <v>0</v>
      </c>
      <c r="BU22" s="60">
        <f>BU21*'1 Enterprises'!BU22/52</f>
        <v>0</v>
      </c>
      <c r="BV22" s="60">
        <f>BV21*'1 Enterprises'!BV22/52</f>
        <v>0</v>
      </c>
      <c r="BW22" s="60">
        <f>BW21*'1 Enterprises'!BW22/52</f>
        <v>0</v>
      </c>
      <c r="BX22" s="60">
        <f>BX21*'1 Enterprises'!BX22/52</f>
        <v>0</v>
      </c>
      <c r="BY22" s="60">
        <f>BY21*'1 Enterprises'!BY22/52</f>
        <v>0</v>
      </c>
      <c r="BZ22" s="60">
        <f>BZ21*'1 Enterprises'!BZ22/52</f>
        <v>0</v>
      </c>
      <c r="CA22" s="60">
        <f>CA21*'1 Enterprises'!CA22/52</f>
        <v>0</v>
      </c>
      <c r="CB22" s="60">
        <f>CB21*'1 Enterprises'!CB22/52</f>
        <v>0</v>
      </c>
      <c r="CC22" s="60">
        <f>CC21*'1 Enterprises'!CC22/52</f>
        <v>0</v>
      </c>
      <c r="CD22" s="60">
        <f>CD21*'1 Enterprises'!CD22/52</f>
        <v>0</v>
      </c>
      <c r="CE22" s="60">
        <f>CE21*'1 Enterprises'!CE22/52</f>
        <v>0</v>
      </c>
      <c r="CF22" s="60">
        <f>CF21*'1 Enterprises'!CF22/52</f>
        <v>0</v>
      </c>
      <c r="CG22" s="60">
        <f>CG21*'1 Enterprises'!CG22/52</f>
        <v>0</v>
      </c>
      <c r="CH22" s="60">
        <f>CH21*'1 Enterprises'!CH22/52</f>
        <v>0</v>
      </c>
      <c r="CI22" s="60">
        <f>CI21*'1 Enterprises'!CI22/52</f>
        <v>0</v>
      </c>
      <c r="CJ22" s="60">
        <f>CJ21*'1 Enterprises'!CJ22/52</f>
        <v>0</v>
      </c>
      <c r="CK22" s="60">
        <f>CK21*'1 Enterprises'!CK22/52</f>
        <v>0</v>
      </c>
      <c r="CL22" s="60">
        <f>CL21*'1 Enterprises'!CL22/52</f>
        <v>0</v>
      </c>
      <c r="CM22" s="60">
        <f>CM21*'1 Enterprises'!CM22/52</f>
        <v>0</v>
      </c>
      <c r="CN22" s="60">
        <f>CN21*'1 Enterprises'!CN22/52</f>
        <v>0</v>
      </c>
      <c r="CO22" s="60">
        <f>CO21*'1 Enterprises'!CO22/52</f>
        <v>0</v>
      </c>
      <c r="CP22" s="60">
        <f>CP21*'1 Enterprises'!CP22/52</f>
        <v>0</v>
      </c>
      <c r="CQ22" s="60">
        <f>CQ21*'1 Enterprises'!CQ22/52</f>
        <v>0</v>
      </c>
      <c r="CR22" s="60">
        <f>CR21*'1 Enterprises'!CR22/52</f>
        <v>0</v>
      </c>
      <c r="CS22" s="60">
        <f>CS21*'1 Enterprises'!CS22/52</f>
        <v>0</v>
      </c>
      <c r="CT22" s="60">
        <f>CT21*'1 Enterprises'!CT22/52</f>
        <v>0</v>
      </c>
      <c r="CU22" s="60">
        <f>CU21*'1 Enterprises'!CU22/52</f>
        <v>0</v>
      </c>
      <c r="CV22" s="60">
        <f>CV21*'1 Enterprises'!CV22/52</f>
        <v>0</v>
      </c>
      <c r="CW22" s="60">
        <f>CW21*'1 Enterprises'!CW22/52</f>
        <v>0</v>
      </c>
      <c r="CX22" s="60">
        <f>CX21*'1 Enterprises'!CX22/52</f>
        <v>0</v>
      </c>
      <c r="CY22" s="60">
        <f>CY21*'1 Enterprises'!CY22/52</f>
        <v>0</v>
      </c>
      <c r="DB22" s="162">
        <f>SUM(DC22:GX22)</f>
        <v>0</v>
      </c>
      <c r="DC22" s="161">
        <f>D22*'1 Enterprises'!D$6</f>
        <v>0</v>
      </c>
      <c r="DD22" s="161">
        <f>E22*'1 Enterprises'!E$6</f>
        <v>0</v>
      </c>
      <c r="DE22" s="161">
        <f>F22*'1 Enterprises'!F$6</f>
        <v>0</v>
      </c>
      <c r="DF22" s="161">
        <f>G22*'1 Enterprises'!G$6</f>
        <v>0</v>
      </c>
      <c r="DG22" s="161">
        <f>H22*'1 Enterprises'!H$6</f>
        <v>0</v>
      </c>
      <c r="DH22" s="161">
        <f>I22*'1 Enterprises'!I$6</f>
        <v>0</v>
      </c>
      <c r="DI22" s="161">
        <f>J22*'1 Enterprises'!J$6</f>
        <v>0</v>
      </c>
      <c r="DJ22" s="161">
        <f>K22*'1 Enterprises'!K$6</f>
        <v>0</v>
      </c>
      <c r="DK22" s="161">
        <f>L22*'1 Enterprises'!L$6</f>
        <v>0</v>
      </c>
      <c r="DL22" s="161">
        <f>M22*'1 Enterprises'!M$6</f>
        <v>0</v>
      </c>
      <c r="DM22" s="161">
        <f>N22*'1 Enterprises'!N$6</f>
        <v>0</v>
      </c>
      <c r="DN22" s="161">
        <f>O22*'1 Enterprises'!O$6</f>
        <v>0</v>
      </c>
      <c r="DO22" s="161">
        <f>P22*'1 Enterprises'!P$6</f>
        <v>0</v>
      </c>
      <c r="DP22" s="161">
        <f>Q22*'1 Enterprises'!Q$6</f>
        <v>0</v>
      </c>
      <c r="DQ22" s="161">
        <f>R22*'1 Enterprises'!R$6</f>
        <v>0</v>
      </c>
      <c r="DR22" s="161">
        <f>S22*'1 Enterprises'!S$6</f>
        <v>0</v>
      </c>
      <c r="DS22" s="161">
        <f>T22*'1 Enterprises'!T$6</f>
        <v>0</v>
      </c>
      <c r="DT22" s="161">
        <f>U22*'1 Enterprises'!U$6</f>
        <v>0</v>
      </c>
      <c r="DU22" s="161">
        <f>V22*'1 Enterprises'!V$6</f>
        <v>0</v>
      </c>
      <c r="DV22" s="161">
        <f>W22*'1 Enterprises'!W$6</f>
        <v>0</v>
      </c>
      <c r="DW22" s="161">
        <f>X22*'1 Enterprises'!X$6</f>
        <v>0</v>
      </c>
      <c r="DX22" s="161">
        <f>Y22*'1 Enterprises'!Y$6</f>
        <v>0</v>
      </c>
      <c r="DY22" s="161">
        <f>Z22*'1 Enterprises'!Z$6</f>
        <v>0</v>
      </c>
      <c r="DZ22" s="161">
        <f>AA22*'1 Enterprises'!AA$6</f>
        <v>0</v>
      </c>
      <c r="EA22" s="161">
        <f>AB22*'1 Enterprises'!AB$6</f>
        <v>0</v>
      </c>
      <c r="EB22" s="161">
        <f>AC22*'1 Enterprises'!AC$6</f>
        <v>0</v>
      </c>
      <c r="EC22" s="161">
        <f>AD22*'1 Enterprises'!AD$6</f>
        <v>0</v>
      </c>
      <c r="ED22" s="161">
        <f>AE22*'1 Enterprises'!AE$6</f>
        <v>0</v>
      </c>
      <c r="EE22" s="161">
        <f>AF22*'1 Enterprises'!AF$6</f>
        <v>0</v>
      </c>
      <c r="EF22" s="161">
        <f>AG22*'1 Enterprises'!AG$6</f>
        <v>0</v>
      </c>
      <c r="EG22" s="161">
        <f>AH22*'1 Enterprises'!AH$6</f>
        <v>0</v>
      </c>
      <c r="EH22" s="161">
        <f>AI22*'1 Enterprises'!AI$6</f>
        <v>0</v>
      </c>
      <c r="EI22" s="161">
        <f>AJ22*'1 Enterprises'!AJ$6</f>
        <v>0</v>
      </c>
      <c r="EJ22" s="161">
        <f>AK22*'1 Enterprises'!AK$6</f>
        <v>0</v>
      </c>
      <c r="EK22" s="161">
        <f>AL22*'1 Enterprises'!AL$6</f>
        <v>0</v>
      </c>
      <c r="EL22" s="161">
        <f>AM22*'1 Enterprises'!AM$6</f>
        <v>0</v>
      </c>
      <c r="EM22" s="161">
        <f>AN22*'1 Enterprises'!AN$6</f>
        <v>0</v>
      </c>
      <c r="EN22" s="161">
        <f>AO22*'1 Enterprises'!AO$6</f>
        <v>0</v>
      </c>
      <c r="EO22" s="161">
        <f>AP22*'1 Enterprises'!AP$6</f>
        <v>0</v>
      </c>
      <c r="EP22" s="161">
        <f>AQ22*'1 Enterprises'!AQ$6</f>
        <v>0</v>
      </c>
      <c r="EQ22" s="161">
        <f>AR22*'1 Enterprises'!AR$6</f>
        <v>0</v>
      </c>
      <c r="ER22" s="161">
        <f>AS22*'1 Enterprises'!AS$6</f>
        <v>0</v>
      </c>
      <c r="ES22" s="161">
        <f>AT22*'1 Enterprises'!AT$6</f>
        <v>0</v>
      </c>
      <c r="ET22" s="161">
        <f>AU22*'1 Enterprises'!AU$6</f>
        <v>0</v>
      </c>
      <c r="EU22" s="161">
        <f>AV22*'1 Enterprises'!AV$6</f>
        <v>0</v>
      </c>
      <c r="EV22" s="161">
        <f>AW22*'1 Enterprises'!AW$6</f>
        <v>0</v>
      </c>
      <c r="EW22" s="161">
        <f>AX22*'1 Enterprises'!AX$6</f>
        <v>0</v>
      </c>
      <c r="EX22" s="161">
        <f>AY22*'1 Enterprises'!AY$6</f>
        <v>0</v>
      </c>
      <c r="EY22" s="161">
        <f>AZ22*'1 Enterprises'!AZ$6</f>
        <v>0</v>
      </c>
      <c r="EZ22" s="161">
        <f>BA22*'1 Enterprises'!BA$6</f>
        <v>0</v>
      </c>
      <c r="FA22" s="161">
        <f>BB22*'1 Enterprises'!BB$6</f>
        <v>0</v>
      </c>
      <c r="FB22" s="161">
        <f>BC22*'1 Enterprises'!BC$6</f>
        <v>0</v>
      </c>
      <c r="FC22" s="161">
        <f>BD22*'1 Enterprises'!BD$6</f>
        <v>0</v>
      </c>
      <c r="FD22" s="161">
        <f>BE22*'1 Enterprises'!BE$6</f>
        <v>0</v>
      </c>
      <c r="FE22" s="161">
        <f>BF22*'1 Enterprises'!BF$6</f>
        <v>0</v>
      </c>
      <c r="FF22" s="161">
        <f>BG22*'1 Enterprises'!BG$6</f>
        <v>0</v>
      </c>
      <c r="FG22" s="161">
        <f>BH22*'1 Enterprises'!BH$6</f>
        <v>0</v>
      </c>
      <c r="FH22" s="161">
        <f>BI22*'1 Enterprises'!BI$6</f>
        <v>0</v>
      </c>
      <c r="FI22" s="161">
        <f>BJ22*'1 Enterprises'!BJ$6</f>
        <v>0</v>
      </c>
      <c r="FJ22" s="161">
        <f>BK22*'1 Enterprises'!BK$6</f>
        <v>0</v>
      </c>
      <c r="FK22" s="161">
        <f>BL22*'1 Enterprises'!BL$6</f>
        <v>0</v>
      </c>
      <c r="FL22" s="161">
        <f>BM22*'1 Enterprises'!BM$6</f>
        <v>0</v>
      </c>
      <c r="FM22" s="161">
        <f>BN22*'1 Enterprises'!BN$6</f>
        <v>0</v>
      </c>
      <c r="FN22" s="161">
        <f>BO22*'1 Enterprises'!BO$6</f>
        <v>0</v>
      </c>
      <c r="FO22" s="161">
        <f>BP22*'1 Enterprises'!BP$6</f>
        <v>0</v>
      </c>
      <c r="FP22" s="161">
        <f>BQ22*'1 Enterprises'!BQ$6</f>
        <v>0</v>
      </c>
      <c r="FQ22" s="161">
        <f>BR22*'1 Enterprises'!BR$6</f>
        <v>0</v>
      </c>
      <c r="FR22" s="161">
        <f>BS22*'1 Enterprises'!BS$6</f>
        <v>0</v>
      </c>
      <c r="FS22" s="161">
        <f>BT22*'1 Enterprises'!BT$6</f>
        <v>0</v>
      </c>
      <c r="FT22" s="161">
        <f>BU22*'1 Enterprises'!BU$6</f>
        <v>0</v>
      </c>
      <c r="FU22" s="161">
        <f>BV22*'1 Enterprises'!BV$6</f>
        <v>0</v>
      </c>
      <c r="FV22" s="161">
        <f>BW22*'1 Enterprises'!BW$6</f>
        <v>0</v>
      </c>
      <c r="FW22" s="161">
        <f>BX22*'1 Enterprises'!BX$6</f>
        <v>0</v>
      </c>
      <c r="FX22" s="161">
        <f>BY22*'1 Enterprises'!BY$6</f>
        <v>0</v>
      </c>
      <c r="FY22" s="161">
        <f>BZ22*'1 Enterprises'!BZ$6</f>
        <v>0</v>
      </c>
      <c r="FZ22" s="161">
        <f>CA22*'1 Enterprises'!CA$6</f>
        <v>0</v>
      </c>
      <c r="GA22" s="161">
        <f>CB22*'1 Enterprises'!CB$6</f>
        <v>0</v>
      </c>
      <c r="GB22" s="161">
        <f>CC22*'1 Enterprises'!CC$6</f>
        <v>0</v>
      </c>
      <c r="GC22" s="161">
        <f>CD22*'1 Enterprises'!CD$6</f>
        <v>0</v>
      </c>
      <c r="GD22" s="161">
        <f>CE22*'1 Enterprises'!CE$6</f>
        <v>0</v>
      </c>
      <c r="GE22" s="161">
        <f>CF22*'1 Enterprises'!CF$6</f>
        <v>0</v>
      </c>
      <c r="GF22" s="161">
        <f>CG22*'1 Enterprises'!CG$6</f>
        <v>0</v>
      </c>
      <c r="GG22" s="161">
        <f>CH22*'1 Enterprises'!CH$6</f>
        <v>0</v>
      </c>
      <c r="GH22" s="161">
        <f>CI22*'1 Enterprises'!CI$6</f>
        <v>0</v>
      </c>
      <c r="GI22" s="161">
        <f>CJ22*'1 Enterprises'!CJ$6</f>
        <v>0</v>
      </c>
      <c r="GJ22" s="161">
        <f>CK22*'1 Enterprises'!CK$6</f>
        <v>0</v>
      </c>
      <c r="GK22" s="161">
        <f>CL22*'1 Enterprises'!CL$6</f>
        <v>0</v>
      </c>
      <c r="GL22" s="161">
        <f>CM22*'1 Enterprises'!CM$6</f>
        <v>0</v>
      </c>
      <c r="GM22" s="161">
        <f>CN22*'1 Enterprises'!CN$6</f>
        <v>0</v>
      </c>
      <c r="GN22" s="161">
        <f>CO22*'1 Enterprises'!CO$6</f>
        <v>0</v>
      </c>
      <c r="GO22" s="161">
        <f>CP22*'1 Enterprises'!CP$6</f>
        <v>0</v>
      </c>
      <c r="GP22" s="161">
        <f>CQ22*'1 Enterprises'!CQ$6</f>
        <v>0</v>
      </c>
      <c r="GQ22" s="161">
        <f>CR22*'1 Enterprises'!CR$6</f>
        <v>0</v>
      </c>
      <c r="GR22" s="161">
        <f>CS22*'1 Enterprises'!CS$6</f>
        <v>0</v>
      </c>
      <c r="GS22" s="161">
        <f>CT22*'1 Enterprises'!CT$6</f>
        <v>0</v>
      </c>
      <c r="GT22" s="161">
        <f>CU22*'1 Enterprises'!CU$6</f>
        <v>0</v>
      </c>
      <c r="GU22" s="161">
        <f>CV22*'1 Enterprises'!CV$6</f>
        <v>0</v>
      </c>
      <c r="GV22" s="161">
        <f>CW22*'1 Enterprises'!CW$6</f>
        <v>0</v>
      </c>
      <c r="GW22" s="161">
        <f>CX22*'1 Enterprises'!CX$6</f>
        <v>0</v>
      </c>
      <c r="GX22" s="161">
        <f>CY22*'1 Enterprises'!CY$6</f>
        <v>0</v>
      </c>
    </row>
    <row r="23" spans="2:206" s="62" customFormat="1" ht="15">
      <c r="B23" s="66" t="str">
        <f>'2 Income Statement'!B120</f>
        <v> Labor - Harvest</v>
      </c>
      <c r="C23" s="202" t="s">
        <v>598</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DB23" s="162">
        <f>SUM(DC23:GX23)</f>
        <v>0</v>
      </c>
      <c r="DC23" s="161">
        <f>D23*'1 Enterprises'!D$6</f>
        <v>0</v>
      </c>
      <c r="DD23" s="161">
        <f>E23*'1 Enterprises'!E$6</f>
        <v>0</v>
      </c>
      <c r="DE23" s="161">
        <f>F23*'1 Enterprises'!F$6</f>
        <v>0</v>
      </c>
      <c r="DF23" s="161">
        <f>G23*'1 Enterprises'!G$6</f>
        <v>0</v>
      </c>
      <c r="DG23" s="161">
        <f>H23*'1 Enterprises'!H$6</f>
        <v>0</v>
      </c>
      <c r="DH23" s="161">
        <f>I23*'1 Enterprises'!I$6</f>
        <v>0</v>
      </c>
      <c r="DI23" s="161">
        <f>J23*'1 Enterprises'!J$6</f>
        <v>0</v>
      </c>
      <c r="DJ23" s="161">
        <f>K23*'1 Enterprises'!K$6</f>
        <v>0</v>
      </c>
      <c r="DK23" s="161">
        <f>L23*'1 Enterprises'!L$6</f>
        <v>0</v>
      </c>
      <c r="DL23" s="161">
        <f>M23*'1 Enterprises'!M$6</f>
        <v>0</v>
      </c>
      <c r="DM23" s="161">
        <f>N23*'1 Enterprises'!N$6</f>
        <v>0</v>
      </c>
      <c r="DN23" s="161">
        <f>O23*'1 Enterprises'!O$6</f>
        <v>0</v>
      </c>
      <c r="DO23" s="161">
        <f>P23*'1 Enterprises'!P$6</f>
        <v>0</v>
      </c>
      <c r="DP23" s="161">
        <f>Q23*'1 Enterprises'!Q$6</f>
        <v>0</v>
      </c>
      <c r="DQ23" s="161">
        <f>R23*'1 Enterprises'!R$6</f>
        <v>0</v>
      </c>
      <c r="DR23" s="161">
        <f>S23*'1 Enterprises'!S$6</f>
        <v>0</v>
      </c>
      <c r="DS23" s="161">
        <f>T23*'1 Enterprises'!T$6</f>
        <v>0</v>
      </c>
      <c r="DT23" s="161">
        <f>U23*'1 Enterprises'!U$6</f>
        <v>0</v>
      </c>
      <c r="DU23" s="161">
        <f>V23*'1 Enterprises'!V$6</f>
        <v>0</v>
      </c>
      <c r="DV23" s="161">
        <f>W23*'1 Enterprises'!W$6</f>
        <v>0</v>
      </c>
      <c r="DW23" s="161">
        <f>X23*'1 Enterprises'!X$6</f>
        <v>0</v>
      </c>
      <c r="DX23" s="161">
        <f>Y23*'1 Enterprises'!Y$6</f>
        <v>0</v>
      </c>
      <c r="DY23" s="161">
        <f>Z23*'1 Enterprises'!Z$6</f>
        <v>0</v>
      </c>
      <c r="DZ23" s="161">
        <f>AA23*'1 Enterprises'!AA$6</f>
        <v>0</v>
      </c>
      <c r="EA23" s="161">
        <f>AB23*'1 Enterprises'!AB$6</f>
        <v>0</v>
      </c>
      <c r="EB23" s="161">
        <f>AC23*'1 Enterprises'!AC$6</f>
        <v>0</v>
      </c>
      <c r="EC23" s="161">
        <f>AD23*'1 Enterprises'!AD$6</f>
        <v>0</v>
      </c>
      <c r="ED23" s="161">
        <f>AE23*'1 Enterprises'!AE$6</f>
        <v>0</v>
      </c>
      <c r="EE23" s="161">
        <f>AF23*'1 Enterprises'!AF$6</f>
        <v>0</v>
      </c>
      <c r="EF23" s="161">
        <f>AG23*'1 Enterprises'!AG$6</f>
        <v>0</v>
      </c>
      <c r="EG23" s="161">
        <f>AH23*'1 Enterprises'!AH$6</f>
        <v>0</v>
      </c>
      <c r="EH23" s="161">
        <f>AI23*'1 Enterprises'!AI$6</f>
        <v>0</v>
      </c>
      <c r="EI23" s="161">
        <f>AJ23*'1 Enterprises'!AJ$6</f>
        <v>0</v>
      </c>
      <c r="EJ23" s="161">
        <f>AK23*'1 Enterprises'!AK$6</f>
        <v>0</v>
      </c>
      <c r="EK23" s="161">
        <f>AL23*'1 Enterprises'!AL$6</f>
        <v>0</v>
      </c>
      <c r="EL23" s="161">
        <f>AM23*'1 Enterprises'!AM$6</f>
        <v>0</v>
      </c>
      <c r="EM23" s="161">
        <f>AN23*'1 Enterprises'!AN$6</f>
        <v>0</v>
      </c>
      <c r="EN23" s="161">
        <f>AO23*'1 Enterprises'!AO$6</f>
        <v>0</v>
      </c>
      <c r="EO23" s="161">
        <f>AP23*'1 Enterprises'!AP$6</f>
        <v>0</v>
      </c>
      <c r="EP23" s="161">
        <f>AQ23*'1 Enterprises'!AQ$6</f>
        <v>0</v>
      </c>
      <c r="EQ23" s="161">
        <f>AR23*'1 Enterprises'!AR$6</f>
        <v>0</v>
      </c>
      <c r="ER23" s="161">
        <f>AS23*'1 Enterprises'!AS$6</f>
        <v>0</v>
      </c>
      <c r="ES23" s="161">
        <f>AT23*'1 Enterprises'!AT$6</f>
        <v>0</v>
      </c>
      <c r="ET23" s="161">
        <f>AU23*'1 Enterprises'!AU$6</f>
        <v>0</v>
      </c>
      <c r="EU23" s="161">
        <f>AV23*'1 Enterprises'!AV$6</f>
        <v>0</v>
      </c>
      <c r="EV23" s="161">
        <f>AW23*'1 Enterprises'!AW$6</f>
        <v>0</v>
      </c>
      <c r="EW23" s="161">
        <f>AX23*'1 Enterprises'!AX$6</f>
        <v>0</v>
      </c>
      <c r="EX23" s="161">
        <f>AY23*'1 Enterprises'!AY$6</f>
        <v>0</v>
      </c>
      <c r="EY23" s="161">
        <f>AZ23*'1 Enterprises'!AZ$6</f>
        <v>0</v>
      </c>
      <c r="EZ23" s="161">
        <f>BA23*'1 Enterprises'!BA$6</f>
        <v>0</v>
      </c>
      <c r="FA23" s="161">
        <f>BB23*'1 Enterprises'!BB$6</f>
        <v>0</v>
      </c>
      <c r="FB23" s="161">
        <f>BC23*'1 Enterprises'!BC$6</f>
        <v>0</v>
      </c>
      <c r="FC23" s="161">
        <f>BD23*'1 Enterprises'!BD$6</f>
        <v>0</v>
      </c>
      <c r="FD23" s="161">
        <f>BE23*'1 Enterprises'!BE$6</f>
        <v>0</v>
      </c>
      <c r="FE23" s="161">
        <f>BF23*'1 Enterprises'!BF$6</f>
        <v>0</v>
      </c>
      <c r="FF23" s="161">
        <f>BG23*'1 Enterprises'!BG$6</f>
        <v>0</v>
      </c>
      <c r="FG23" s="161">
        <f>BH23*'1 Enterprises'!BH$6</f>
        <v>0</v>
      </c>
      <c r="FH23" s="161">
        <f>BI23*'1 Enterprises'!BI$6</f>
        <v>0</v>
      </c>
      <c r="FI23" s="161">
        <f>BJ23*'1 Enterprises'!BJ$6</f>
        <v>0</v>
      </c>
      <c r="FJ23" s="161">
        <f>BK23*'1 Enterprises'!BK$6</f>
        <v>0</v>
      </c>
      <c r="FK23" s="161">
        <f>BL23*'1 Enterprises'!BL$6</f>
        <v>0</v>
      </c>
      <c r="FL23" s="161">
        <f>BM23*'1 Enterprises'!BM$6</f>
        <v>0</v>
      </c>
      <c r="FM23" s="161">
        <f>BN23*'1 Enterprises'!BN$6</f>
        <v>0</v>
      </c>
      <c r="FN23" s="161">
        <f>BO23*'1 Enterprises'!BO$6</f>
        <v>0</v>
      </c>
      <c r="FO23" s="161">
        <f>BP23*'1 Enterprises'!BP$6</f>
        <v>0</v>
      </c>
      <c r="FP23" s="161">
        <f>BQ23*'1 Enterprises'!BQ$6</f>
        <v>0</v>
      </c>
      <c r="FQ23" s="161">
        <f>BR23*'1 Enterprises'!BR$6</f>
        <v>0</v>
      </c>
      <c r="FR23" s="161">
        <f>BS23*'1 Enterprises'!BS$6</f>
        <v>0</v>
      </c>
      <c r="FS23" s="161">
        <f>BT23*'1 Enterprises'!BT$6</f>
        <v>0</v>
      </c>
      <c r="FT23" s="161">
        <f>BU23*'1 Enterprises'!BU$6</f>
        <v>0</v>
      </c>
      <c r="FU23" s="161">
        <f>BV23*'1 Enterprises'!BV$6</f>
        <v>0</v>
      </c>
      <c r="FV23" s="161">
        <f>BW23*'1 Enterprises'!BW$6</f>
        <v>0</v>
      </c>
      <c r="FW23" s="161">
        <f>BX23*'1 Enterprises'!BX$6</f>
        <v>0</v>
      </c>
      <c r="FX23" s="161">
        <f>BY23*'1 Enterprises'!BY$6</f>
        <v>0</v>
      </c>
      <c r="FY23" s="161">
        <f>BZ23*'1 Enterprises'!BZ$6</f>
        <v>0</v>
      </c>
      <c r="FZ23" s="161">
        <f>CA23*'1 Enterprises'!CA$6</f>
        <v>0</v>
      </c>
      <c r="GA23" s="161">
        <f>CB23*'1 Enterprises'!CB$6</f>
        <v>0</v>
      </c>
      <c r="GB23" s="161">
        <f>CC23*'1 Enterprises'!CC$6</f>
        <v>0</v>
      </c>
      <c r="GC23" s="161">
        <f>CD23*'1 Enterprises'!CD$6</f>
        <v>0</v>
      </c>
      <c r="GD23" s="161">
        <f>CE23*'1 Enterprises'!CE$6</f>
        <v>0</v>
      </c>
      <c r="GE23" s="161">
        <f>CF23*'1 Enterprises'!CF$6</f>
        <v>0</v>
      </c>
      <c r="GF23" s="161">
        <f>CG23*'1 Enterprises'!CG$6</f>
        <v>0</v>
      </c>
      <c r="GG23" s="161">
        <f>CH23*'1 Enterprises'!CH$6</f>
        <v>0</v>
      </c>
      <c r="GH23" s="161">
        <f>CI23*'1 Enterprises'!CI$6</f>
        <v>0</v>
      </c>
      <c r="GI23" s="161">
        <f>CJ23*'1 Enterprises'!CJ$6</f>
        <v>0</v>
      </c>
      <c r="GJ23" s="161">
        <f>CK23*'1 Enterprises'!CK$6</f>
        <v>0</v>
      </c>
      <c r="GK23" s="161">
        <f>CL23*'1 Enterprises'!CL$6</f>
        <v>0</v>
      </c>
      <c r="GL23" s="161">
        <f>CM23*'1 Enterprises'!CM$6</f>
        <v>0</v>
      </c>
      <c r="GM23" s="161">
        <f>CN23*'1 Enterprises'!CN$6</f>
        <v>0</v>
      </c>
      <c r="GN23" s="161">
        <f>CO23*'1 Enterprises'!CO$6</f>
        <v>0</v>
      </c>
      <c r="GO23" s="161">
        <f>CP23*'1 Enterprises'!CP$6</f>
        <v>0</v>
      </c>
      <c r="GP23" s="161">
        <f>CQ23*'1 Enterprises'!CQ$6</f>
        <v>0</v>
      </c>
      <c r="GQ23" s="161">
        <f>CR23*'1 Enterprises'!CR$6</f>
        <v>0</v>
      </c>
      <c r="GR23" s="161">
        <f>CS23*'1 Enterprises'!CS$6</f>
        <v>0</v>
      </c>
      <c r="GS23" s="161">
        <f>CT23*'1 Enterprises'!CT$6</f>
        <v>0</v>
      </c>
      <c r="GT23" s="161">
        <f>CU23*'1 Enterprises'!CU$6</f>
        <v>0</v>
      </c>
      <c r="GU23" s="161">
        <f>CV23*'1 Enterprises'!CV$6</f>
        <v>0</v>
      </c>
      <c r="GV23" s="161">
        <f>CW23*'1 Enterprises'!CW$6</f>
        <v>0</v>
      </c>
      <c r="GW23" s="161">
        <f>CX23*'1 Enterprises'!CX$6</f>
        <v>0</v>
      </c>
      <c r="GX23" s="161">
        <f>CY23*'1 Enterprises'!CY$6</f>
        <v>0</v>
      </c>
    </row>
    <row r="24" spans="2:206" s="62" customFormat="1" ht="12.75">
      <c r="B24" s="66" t="str">
        <f>'2 Income Statement'!B121</f>
        <v> Over winter protection</v>
      </c>
      <c r="C24" s="202" t="s">
        <v>597</v>
      </c>
      <c r="D24" s="60">
        <f>'6 Overwintering'!L3</f>
        <v>0</v>
      </c>
      <c r="E24" s="60">
        <f>'6 Overwintering'!L4</f>
        <v>0</v>
      </c>
      <c r="F24" s="60">
        <f>'6 Overwintering'!L5</f>
        <v>0</v>
      </c>
      <c r="G24" s="60">
        <f>'6 Overwintering'!L6</f>
        <v>0</v>
      </c>
      <c r="H24" s="60">
        <f>'6 Overwintering'!L7</f>
        <v>0</v>
      </c>
      <c r="I24" s="60">
        <f>'6 Overwintering'!L8</f>
        <v>0</v>
      </c>
      <c r="J24" s="60">
        <f>'6 Overwintering'!L9</f>
        <v>0</v>
      </c>
      <c r="K24" s="60">
        <f>'6 Overwintering'!L10</f>
        <v>0</v>
      </c>
      <c r="L24" s="60">
        <f>'6 Overwintering'!$L11</f>
        <v>0</v>
      </c>
      <c r="M24" s="60">
        <f>'6 Overwintering'!$L12</f>
        <v>0</v>
      </c>
      <c r="N24" s="60">
        <f>'6 Overwintering'!$L13</f>
        <v>0</v>
      </c>
      <c r="O24" s="60">
        <f>'6 Overwintering'!$L14</f>
        <v>0</v>
      </c>
      <c r="P24" s="60">
        <f>'6 Overwintering'!$L15</f>
        <v>0</v>
      </c>
      <c r="Q24" s="60">
        <f>'6 Overwintering'!$L16</f>
        <v>0</v>
      </c>
      <c r="R24" s="60">
        <f>'6 Overwintering'!$L17</f>
        <v>0</v>
      </c>
      <c r="S24" s="60">
        <f>'6 Overwintering'!$L18</f>
        <v>0</v>
      </c>
      <c r="T24" s="60">
        <f>'6 Overwintering'!$L19</f>
        <v>0</v>
      </c>
      <c r="U24" s="60">
        <f>'6 Overwintering'!$L20</f>
        <v>0</v>
      </c>
      <c r="V24" s="60">
        <f>'6 Overwintering'!$L21</f>
        <v>0</v>
      </c>
      <c r="W24" s="60">
        <f>'6 Overwintering'!$L22</f>
        <v>0</v>
      </c>
      <c r="X24" s="60">
        <f>'6 Overwintering'!$L23</f>
        <v>0</v>
      </c>
      <c r="Y24" s="60">
        <f>'6 Overwintering'!$L24</f>
        <v>0</v>
      </c>
      <c r="Z24" s="60">
        <f>'6 Overwintering'!$L25</f>
        <v>0</v>
      </c>
      <c r="AA24" s="60">
        <f>'6 Overwintering'!$L26</f>
        <v>0</v>
      </c>
      <c r="AB24" s="60">
        <f>'6 Overwintering'!$L27</f>
        <v>0</v>
      </c>
      <c r="AC24" s="60">
        <f>'6 Overwintering'!$L28</f>
        <v>0</v>
      </c>
      <c r="AD24" s="60">
        <f>'6 Overwintering'!$L29</f>
        <v>0</v>
      </c>
      <c r="AE24" s="60">
        <f>'6 Overwintering'!$L30</f>
        <v>0</v>
      </c>
      <c r="AF24" s="60">
        <f>'6 Overwintering'!$L31</f>
        <v>0</v>
      </c>
      <c r="AG24" s="60">
        <f>'6 Overwintering'!$L32</f>
        <v>0</v>
      </c>
      <c r="AH24" s="60">
        <f>'6 Overwintering'!$L33</f>
        <v>0</v>
      </c>
      <c r="AI24" s="60">
        <f>'6 Overwintering'!$L34</f>
        <v>0</v>
      </c>
      <c r="AJ24" s="60">
        <f>'6 Overwintering'!$L35</f>
        <v>0</v>
      </c>
      <c r="AK24" s="60">
        <f>'6 Overwintering'!$L36</f>
        <v>0</v>
      </c>
      <c r="AL24" s="60">
        <f>'6 Overwintering'!$L37</f>
        <v>0</v>
      </c>
      <c r="AM24" s="60">
        <f>'6 Overwintering'!$L38</f>
        <v>0</v>
      </c>
      <c r="AN24" s="60">
        <f>'6 Overwintering'!$L39</f>
        <v>0</v>
      </c>
      <c r="AO24" s="60">
        <f>'6 Overwintering'!$L40</f>
        <v>0</v>
      </c>
      <c r="AP24" s="60">
        <f>'6 Overwintering'!$L41</f>
        <v>0</v>
      </c>
      <c r="AQ24" s="60">
        <f>'6 Overwintering'!$L42</f>
        <v>0</v>
      </c>
      <c r="AR24" s="60">
        <f>'6 Overwintering'!$L43</f>
        <v>0</v>
      </c>
      <c r="AS24" s="60">
        <f>'6 Overwintering'!$L44</f>
        <v>0</v>
      </c>
      <c r="AT24" s="60">
        <f>'6 Overwintering'!$L45</f>
        <v>0</v>
      </c>
      <c r="AU24" s="60">
        <f>'6 Overwintering'!$L46</f>
        <v>0</v>
      </c>
      <c r="AV24" s="60">
        <f>'6 Overwintering'!$L47</f>
        <v>0</v>
      </c>
      <c r="AW24" s="60">
        <f>'6 Overwintering'!$L48</f>
        <v>0</v>
      </c>
      <c r="AX24" s="60">
        <f>'6 Overwintering'!$L49</f>
        <v>0</v>
      </c>
      <c r="AY24" s="60">
        <f>'6 Overwintering'!$L50</f>
        <v>0</v>
      </c>
      <c r="AZ24" s="60">
        <f>'6 Overwintering'!$L51</f>
        <v>0</v>
      </c>
      <c r="BA24" s="60">
        <f>'6 Overwintering'!$L52</f>
        <v>0</v>
      </c>
      <c r="BB24" s="60">
        <f>'6 Overwintering'!$L53</f>
        <v>0</v>
      </c>
      <c r="BC24" s="60">
        <f>'6 Overwintering'!$L54</f>
        <v>0</v>
      </c>
      <c r="BD24" s="60">
        <f>'6 Overwintering'!$L55</f>
        <v>0</v>
      </c>
      <c r="BE24" s="60">
        <f>'6 Overwintering'!$L56</f>
        <v>0</v>
      </c>
      <c r="BF24" s="60">
        <f>'6 Overwintering'!$L57</f>
        <v>0</v>
      </c>
      <c r="BG24" s="60">
        <f>'6 Overwintering'!$L58</f>
        <v>0</v>
      </c>
      <c r="BH24" s="60">
        <f>'6 Overwintering'!$L59</f>
        <v>0</v>
      </c>
      <c r="BI24" s="60">
        <f>'6 Overwintering'!$L60</f>
        <v>0</v>
      </c>
      <c r="BJ24" s="60">
        <f>'6 Overwintering'!$L61</f>
        <v>0</v>
      </c>
      <c r="BK24" s="60">
        <f>'6 Overwintering'!$L62</f>
        <v>0</v>
      </c>
      <c r="BL24" s="60">
        <f>'6 Overwintering'!$L63</f>
        <v>0</v>
      </c>
      <c r="BM24" s="60">
        <f>'6 Overwintering'!$L64</f>
        <v>0</v>
      </c>
      <c r="BN24" s="60">
        <f>'6 Overwintering'!$L65</f>
        <v>0</v>
      </c>
      <c r="BO24" s="60">
        <f>'6 Overwintering'!$L66</f>
        <v>0</v>
      </c>
      <c r="BP24" s="60">
        <f>'6 Overwintering'!$L67</f>
        <v>0</v>
      </c>
      <c r="BQ24" s="60">
        <f>'6 Overwintering'!$L68</f>
        <v>0</v>
      </c>
      <c r="BR24" s="60">
        <f>'6 Overwintering'!$L69</f>
        <v>0</v>
      </c>
      <c r="BS24" s="60">
        <f>'6 Overwintering'!$L70</f>
        <v>0</v>
      </c>
      <c r="BT24" s="60">
        <f>'6 Overwintering'!$L71</f>
        <v>0</v>
      </c>
      <c r="BU24" s="60">
        <f>'6 Overwintering'!$L72</f>
        <v>0</v>
      </c>
      <c r="BV24" s="60">
        <f>'6 Overwintering'!$L73</f>
        <v>0</v>
      </c>
      <c r="BW24" s="60">
        <f>'6 Overwintering'!$L74</f>
        <v>0</v>
      </c>
      <c r="BX24" s="60">
        <f>'6 Overwintering'!$L75</f>
        <v>0</v>
      </c>
      <c r="BY24" s="60">
        <f>'6 Overwintering'!$L76</f>
        <v>0</v>
      </c>
      <c r="BZ24" s="60">
        <f>'6 Overwintering'!$L77</f>
        <v>0</v>
      </c>
      <c r="CA24" s="60">
        <f>'6 Overwintering'!$L78</f>
        <v>0</v>
      </c>
      <c r="CB24" s="60">
        <f>'6 Overwintering'!$L79</f>
        <v>0</v>
      </c>
      <c r="CC24" s="60">
        <f>'6 Overwintering'!$L80</f>
        <v>0</v>
      </c>
      <c r="CD24" s="60">
        <f>'6 Overwintering'!$L81</f>
        <v>0</v>
      </c>
      <c r="CE24" s="60">
        <f>'6 Overwintering'!$L82</f>
        <v>0</v>
      </c>
      <c r="CF24" s="60">
        <f>'6 Overwintering'!$L83</f>
        <v>0</v>
      </c>
      <c r="CG24" s="60">
        <f>'6 Overwintering'!$L84</f>
        <v>0</v>
      </c>
      <c r="CH24" s="60">
        <f>'6 Overwintering'!$L85</f>
        <v>0</v>
      </c>
      <c r="CI24" s="60">
        <f>'6 Overwintering'!$L86</f>
        <v>0</v>
      </c>
      <c r="CJ24" s="60">
        <f>'6 Overwintering'!$L87</f>
        <v>0</v>
      </c>
      <c r="CK24" s="60">
        <f>'6 Overwintering'!$L88</f>
        <v>0</v>
      </c>
      <c r="CL24" s="60">
        <f>'6 Overwintering'!$L89</f>
        <v>0</v>
      </c>
      <c r="CM24" s="60">
        <f>'6 Overwintering'!$L90</f>
        <v>0</v>
      </c>
      <c r="CN24" s="60">
        <f>'6 Overwintering'!$L91</f>
        <v>0</v>
      </c>
      <c r="CO24" s="60">
        <f>'6 Overwintering'!$L92</f>
        <v>0</v>
      </c>
      <c r="CP24" s="60">
        <f>'6 Overwintering'!$L93</f>
        <v>0</v>
      </c>
      <c r="CQ24" s="60">
        <f>'6 Overwintering'!$L94</f>
        <v>0</v>
      </c>
      <c r="CR24" s="60">
        <f>'6 Overwintering'!$L95</f>
        <v>0</v>
      </c>
      <c r="CS24" s="60">
        <f>'6 Overwintering'!$L96</f>
        <v>0</v>
      </c>
      <c r="CT24" s="60">
        <f>'6 Overwintering'!$L97</f>
        <v>0</v>
      </c>
      <c r="CU24" s="60">
        <f>'6 Overwintering'!$L98</f>
        <v>0</v>
      </c>
      <c r="CV24" s="60">
        <f>'6 Overwintering'!$L99</f>
        <v>0</v>
      </c>
      <c r="CW24" s="60">
        <f>'6 Overwintering'!$L100</f>
        <v>0</v>
      </c>
      <c r="CX24" s="60">
        <f>'6 Overwintering'!$L101</f>
        <v>0</v>
      </c>
      <c r="CY24" s="60">
        <f>'6 Overwintering'!$L102</f>
        <v>0</v>
      </c>
      <c r="DB24" s="162">
        <f aca="true" t="shared" si="11" ref="DB24:DB29">SUM(DC24:GX24)</f>
        <v>0</v>
      </c>
      <c r="DC24" s="161">
        <f>D24*'1 Enterprises'!D$6</f>
        <v>0</v>
      </c>
      <c r="DD24" s="161">
        <f>E24*'1 Enterprises'!E$6</f>
        <v>0</v>
      </c>
      <c r="DE24" s="161">
        <f>F24*'1 Enterprises'!F$6</f>
        <v>0</v>
      </c>
      <c r="DF24" s="161">
        <f>G24*'1 Enterprises'!G$6</f>
        <v>0</v>
      </c>
      <c r="DG24" s="161">
        <f>H24*'1 Enterprises'!H$6</f>
        <v>0</v>
      </c>
      <c r="DH24" s="161">
        <f>I24*'1 Enterprises'!I$6</f>
        <v>0</v>
      </c>
      <c r="DI24" s="161">
        <f>J24*'1 Enterprises'!J$6</f>
        <v>0</v>
      </c>
      <c r="DJ24" s="161">
        <f>K24*'1 Enterprises'!K$6</f>
        <v>0</v>
      </c>
      <c r="DK24" s="161">
        <f>L24*'1 Enterprises'!L$6</f>
        <v>0</v>
      </c>
      <c r="DL24" s="161">
        <f>M24*'1 Enterprises'!M$6</f>
        <v>0</v>
      </c>
      <c r="DM24" s="161">
        <f>N24*'1 Enterprises'!N$6</f>
        <v>0</v>
      </c>
      <c r="DN24" s="161">
        <f>O24*'1 Enterprises'!O$6</f>
        <v>0</v>
      </c>
      <c r="DO24" s="161">
        <f>P24*'1 Enterprises'!P$6</f>
        <v>0</v>
      </c>
      <c r="DP24" s="161">
        <f>Q24*'1 Enterprises'!Q$6</f>
        <v>0</v>
      </c>
      <c r="DQ24" s="161">
        <f>R24*'1 Enterprises'!R$6</f>
        <v>0</v>
      </c>
      <c r="DR24" s="161">
        <f>S24*'1 Enterprises'!S$6</f>
        <v>0</v>
      </c>
      <c r="DS24" s="161">
        <f>T24*'1 Enterprises'!T$6</f>
        <v>0</v>
      </c>
      <c r="DT24" s="161">
        <f>U24*'1 Enterprises'!U$6</f>
        <v>0</v>
      </c>
      <c r="DU24" s="161">
        <f>V24*'1 Enterprises'!V$6</f>
        <v>0</v>
      </c>
      <c r="DV24" s="161">
        <f>W24*'1 Enterprises'!W$6</f>
        <v>0</v>
      </c>
      <c r="DW24" s="161">
        <f>X24*'1 Enterprises'!X$6</f>
        <v>0</v>
      </c>
      <c r="DX24" s="161">
        <f>Y24*'1 Enterprises'!Y$6</f>
        <v>0</v>
      </c>
      <c r="DY24" s="161">
        <f>Z24*'1 Enterprises'!Z$6</f>
        <v>0</v>
      </c>
      <c r="DZ24" s="161">
        <f>AA24*'1 Enterprises'!AA$6</f>
        <v>0</v>
      </c>
      <c r="EA24" s="161">
        <f>AB24*'1 Enterprises'!AB$6</f>
        <v>0</v>
      </c>
      <c r="EB24" s="161">
        <f>AC24*'1 Enterprises'!AC$6</f>
        <v>0</v>
      </c>
      <c r="EC24" s="161">
        <f>AD24*'1 Enterprises'!AD$6</f>
        <v>0</v>
      </c>
      <c r="ED24" s="161">
        <f>AE24*'1 Enterprises'!AE$6</f>
        <v>0</v>
      </c>
      <c r="EE24" s="161">
        <f>AF24*'1 Enterprises'!AF$6</f>
        <v>0</v>
      </c>
      <c r="EF24" s="161">
        <f>AG24*'1 Enterprises'!AG$6</f>
        <v>0</v>
      </c>
      <c r="EG24" s="161">
        <f>AH24*'1 Enterprises'!AH$6</f>
        <v>0</v>
      </c>
      <c r="EH24" s="161">
        <f>AI24*'1 Enterprises'!AI$6</f>
        <v>0</v>
      </c>
      <c r="EI24" s="161">
        <f>AJ24*'1 Enterprises'!AJ$6</f>
        <v>0</v>
      </c>
      <c r="EJ24" s="161">
        <f>AK24*'1 Enterprises'!AK$6</f>
        <v>0</v>
      </c>
      <c r="EK24" s="161">
        <f>AL24*'1 Enterprises'!AL$6</f>
        <v>0</v>
      </c>
      <c r="EL24" s="161">
        <f>AM24*'1 Enterprises'!AM$6</f>
        <v>0</v>
      </c>
      <c r="EM24" s="161">
        <f>AN24*'1 Enterprises'!AN$6</f>
        <v>0</v>
      </c>
      <c r="EN24" s="161">
        <f>AO24*'1 Enterprises'!AO$6</f>
        <v>0</v>
      </c>
      <c r="EO24" s="161">
        <f>AP24*'1 Enterprises'!AP$6</f>
        <v>0</v>
      </c>
      <c r="EP24" s="161">
        <f>AQ24*'1 Enterprises'!AQ$6</f>
        <v>0</v>
      </c>
      <c r="EQ24" s="161">
        <f>AR24*'1 Enterprises'!AR$6</f>
        <v>0</v>
      </c>
      <c r="ER24" s="161">
        <f>AS24*'1 Enterprises'!AS$6</f>
        <v>0</v>
      </c>
      <c r="ES24" s="161">
        <f>AT24*'1 Enterprises'!AT$6</f>
        <v>0</v>
      </c>
      <c r="ET24" s="161">
        <f>AU24*'1 Enterprises'!AU$6</f>
        <v>0</v>
      </c>
      <c r="EU24" s="161">
        <f>AV24*'1 Enterprises'!AV$6</f>
        <v>0</v>
      </c>
      <c r="EV24" s="161">
        <f>AW24*'1 Enterprises'!AW$6</f>
        <v>0</v>
      </c>
      <c r="EW24" s="161">
        <f>AX24*'1 Enterprises'!AX$6</f>
        <v>0</v>
      </c>
      <c r="EX24" s="161">
        <f>AY24*'1 Enterprises'!AY$6</f>
        <v>0</v>
      </c>
      <c r="EY24" s="161">
        <f>AZ24*'1 Enterprises'!AZ$6</f>
        <v>0</v>
      </c>
      <c r="EZ24" s="161">
        <f>BA24*'1 Enterprises'!BA$6</f>
        <v>0</v>
      </c>
      <c r="FA24" s="161">
        <f>BB24*'1 Enterprises'!BB$6</f>
        <v>0</v>
      </c>
      <c r="FB24" s="161">
        <f>BC24*'1 Enterprises'!BC$6</f>
        <v>0</v>
      </c>
      <c r="FC24" s="161">
        <f>BD24*'1 Enterprises'!BD$6</f>
        <v>0</v>
      </c>
      <c r="FD24" s="161">
        <f>BE24*'1 Enterprises'!BE$6</f>
        <v>0</v>
      </c>
      <c r="FE24" s="161">
        <f>BF24*'1 Enterprises'!BF$6</f>
        <v>0</v>
      </c>
      <c r="FF24" s="161">
        <f>BG24*'1 Enterprises'!BG$6</f>
        <v>0</v>
      </c>
      <c r="FG24" s="161">
        <f>BH24*'1 Enterprises'!BH$6</f>
        <v>0</v>
      </c>
      <c r="FH24" s="161">
        <f>BI24*'1 Enterprises'!BI$6</f>
        <v>0</v>
      </c>
      <c r="FI24" s="161">
        <f>BJ24*'1 Enterprises'!BJ$6</f>
        <v>0</v>
      </c>
      <c r="FJ24" s="161">
        <f>BK24*'1 Enterprises'!BK$6</f>
        <v>0</v>
      </c>
      <c r="FK24" s="161">
        <f>BL24*'1 Enterprises'!BL$6</f>
        <v>0</v>
      </c>
      <c r="FL24" s="161">
        <f>BM24*'1 Enterprises'!BM$6</f>
        <v>0</v>
      </c>
      <c r="FM24" s="161">
        <f>BN24*'1 Enterprises'!BN$6</f>
        <v>0</v>
      </c>
      <c r="FN24" s="161">
        <f>BO24*'1 Enterprises'!BO$6</f>
        <v>0</v>
      </c>
      <c r="FO24" s="161">
        <f>BP24*'1 Enterprises'!BP$6</f>
        <v>0</v>
      </c>
      <c r="FP24" s="161">
        <f>BQ24*'1 Enterprises'!BQ$6</f>
        <v>0</v>
      </c>
      <c r="FQ24" s="161">
        <f>BR24*'1 Enterprises'!BR$6</f>
        <v>0</v>
      </c>
      <c r="FR24" s="161">
        <f>BS24*'1 Enterprises'!BS$6</f>
        <v>0</v>
      </c>
      <c r="FS24" s="161">
        <f>BT24*'1 Enterprises'!BT$6</f>
        <v>0</v>
      </c>
      <c r="FT24" s="161">
        <f>BU24*'1 Enterprises'!BU$6</f>
        <v>0</v>
      </c>
      <c r="FU24" s="161">
        <f>BV24*'1 Enterprises'!BV$6</f>
        <v>0</v>
      </c>
      <c r="FV24" s="161">
        <f>BW24*'1 Enterprises'!BW$6</f>
        <v>0</v>
      </c>
      <c r="FW24" s="161">
        <f>BX24*'1 Enterprises'!BX$6</f>
        <v>0</v>
      </c>
      <c r="FX24" s="161">
        <f>BY24*'1 Enterprises'!BY$6</f>
        <v>0</v>
      </c>
      <c r="FY24" s="161">
        <f>BZ24*'1 Enterprises'!BZ$6</f>
        <v>0</v>
      </c>
      <c r="FZ24" s="161">
        <f>CA24*'1 Enterprises'!CA$6</f>
        <v>0</v>
      </c>
      <c r="GA24" s="161">
        <f>CB24*'1 Enterprises'!CB$6</f>
        <v>0</v>
      </c>
      <c r="GB24" s="161">
        <f>CC24*'1 Enterprises'!CC$6</f>
        <v>0</v>
      </c>
      <c r="GC24" s="161">
        <f>CD24*'1 Enterprises'!CD$6</f>
        <v>0</v>
      </c>
      <c r="GD24" s="161">
        <f>CE24*'1 Enterprises'!CE$6</f>
        <v>0</v>
      </c>
      <c r="GE24" s="161">
        <f>CF24*'1 Enterprises'!CF$6</f>
        <v>0</v>
      </c>
      <c r="GF24" s="161">
        <f>CG24*'1 Enterprises'!CG$6</f>
        <v>0</v>
      </c>
      <c r="GG24" s="161">
        <f>CH24*'1 Enterprises'!CH$6</f>
        <v>0</v>
      </c>
      <c r="GH24" s="161">
        <f>CI24*'1 Enterprises'!CI$6</f>
        <v>0</v>
      </c>
      <c r="GI24" s="161">
        <f>CJ24*'1 Enterprises'!CJ$6</f>
        <v>0</v>
      </c>
      <c r="GJ24" s="161">
        <f>CK24*'1 Enterprises'!CK$6</f>
        <v>0</v>
      </c>
      <c r="GK24" s="161">
        <f>CL24*'1 Enterprises'!CL$6</f>
        <v>0</v>
      </c>
      <c r="GL24" s="161">
        <f>CM24*'1 Enterprises'!CM$6</f>
        <v>0</v>
      </c>
      <c r="GM24" s="161">
        <f>CN24*'1 Enterprises'!CN$6</f>
        <v>0</v>
      </c>
      <c r="GN24" s="161">
        <f>CO24*'1 Enterprises'!CO$6</f>
        <v>0</v>
      </c>
      <c r="GO24" s="161">
        <f>CP24*'1 Enterprises'!CP$6</f>
        <v>0</v>
      </c>
      <c r="GP24" s="161">
        <f>CQ24*'1 Enterprises'!CQ$6</f>
        <v>0</v>
      </c>
      <c r="GQ24" s="161">
        <f>CR24*'1 Enterprises'!CR$6</f>
        <v>0</v>
      </c>
      <c r="GR24" s="161">
        <f>CS24*'1 Enterprises'!CS$6</f>
        <v>0</v>
      </c>
      <c r="GS24" s="161">
        <f>CT24*'1 Enterprises'!CT$6</f>
        <v>0</v>
      </c>
      <c r="GT24" s="161">
        <f>CU24*'1 Enterprises'!CU$6</f>
        <v>0</v>
      </c>
      <c r="GU24" s="161">
        <f>CV24*'1 Enterprises'!CV$6</f>
        <v>0</v>
      </c>
      <c r="GV24" s="161">
        <f>CW24*'1 Enterprises'!CW$6</f>
        <v>0</v>
      </c>
      <c r="GW24" s="161">
        <f>CX24*'1 Enterprises'!CX$6</f>
        <v>0</v>
      </c>
      <c r="GX24" s="161">
        <f>CY24*'1 Enterprises'!CY$6</f>
        <v>0</v>
      </c>
    </row>
    <row r="25" spans="2:206" s="62" customFormat="1" ht="15">
      <c r="B25" s="66" t="str">
        <f>'2 Income Statement'!B122</f>
        <v> Harvest Materials</v>
      </c>
      <c r="C25" s="202" t="s">
        <v>598</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DB25" s="162">
        <f t="shared" si="11"/>
        <v>0</v>
      </c>
      <c r="DC25" s="161">
        <f>D25*'1 Enterprises'!D$6</f>
        <v>0</v>
      </c>
      <c r="DD25" s="161">
        <f>E25*'1 Enterprises'!E$6</f>
        <v>0</v>
      </c>
      <c r="DE25" s="161">
        <f>F25*'1 Enterprises'!F$6</f>
        <v>0</v>
      </c>
      <c r="DF25" s="161">
        <f>G25*'1 Enterprises'!G$6</f>
        <v>0</v>
      </c>
      <c r="DG25" s="161">
        <f>H25*'1 Enterprises'!H$6</f>
        <v>0</v>
      </c>
      <c r="DH25" s="161">
        <f>I25*'1 Enterprises'!I$6</f>
        <v>0</v>
      </c>
      <c r="DI25" s="161">
        <f>J25*'1 Enterprises'!J$6</f>
        <v>0</v>
      </c>
      <c r="DJ25" s="161">
        <f>K25*'1 Enterprises'!K$6</f>
        <v>0</v>
      </c>
      <c r="DK25" s="161">
        <f>L25*'1 Enterprises'!L$6</f>
        <v>0</v>
      </c>
      <c r="DL25" s="161">
        <f>M25*'1 Enterprises'!M$6</f>
        <v>0</v>
      </c>
      <c r="DM25" s="161">
        <f>N25*'1 Enterprises'!N$6</f>
        <v>0</v>
      </c>
      <c r="DN25" s="161">
        <f>O25*'1 Enterprises'!O$6</f>
        <v>0</v>
      </c>
      <c r="DO25" s="161">
        <f>P25*'1 Enterprises'!P$6</f>
        <v>0</v>
      </c>
      <c r="DP25" s="161">
        <f>Q25*'1 Enterprises'!Q$6</f>
        <v>0</v>
      </c>
      <c r="DQ25" s="161">
        <f>R25*'1 Enterprises'!R$6</f>
        <v>0</v>
      </c>
      <c r="DR25" s="161">
        <f>S25*'1 Enterprises'!S$6</f>
        <v>0</v>
      </c>
      <c r="DS25" s="161">
        <f>T25*'1 Enterprises'!T$6</f>
        <v>0</v>
      </c>
      <c r="DT25" s="161">
        <f>U25*'1 Enterprises'!U$6</f>
        <v>0</v>
      </c>
      <c r="DU25" s="161">
        <f>V25*'1 Enterprises'!V$6</f>
        <v>0</v>
      </c>
      <c r="DV25" s="161">
        <f>W25*'1 Enterprises'!W$6</f>
        <v>0</v>
      </c>
      <c r="DW25" s="161">
        <f>X25*'1 Enterprises'!X$6</f>
        <v>0</v>
      </c>
      <c r="DX25" s="161">
        <f>Y25*'1 Enterprises'!Y$6</f>
        <v>0</v>
      </c>
      <c r="DY25" s="161">
        <f>Z25*'1 Enterprises'!Z$6</f>
        <v>0</v>
      </c>
      <c r="DZ25" s="161">
        <f>AA25*'1 Enterprises'!AA$6</f>
        <v>0</v>
      </c>
      <c r="EA25" s="161">
        <f>AB25*'1 Enterprises'!AB$6</f>
        <v>0</v>
      </c>
      <c r="EB25" s="161">
        <f>AC25*'1 Enterprises'!AC$6</f>
        <v>0</v>
      </c>
      <c r="EC25" s="161">
        <f>AD25*'1 Enterprises'!AD$6</f>
        <v>0</v>
      </c>
      <c r="ED25" s="161">
        <f>AE25*'1 Enterprises'!AE$6</f>
        <v>0</v>
      </c>
      <c r="EE25" s="161">
        <f>AF25*'1 Enterprises'!AF$6</f>
        <v>0</v>
      </c>
      <c r="EF25" s="161">
        <f>AG25*'1 Enterprises'!AG$6</f>
        <v>0</v>
      </c>
      <c r="EG25" s="161">
        <f>AH25*'1 Enterprises'!AH$6</f>
        <v>0</v>
      </c>
      <c r="EH25" s="161">
        <f>AI25*'1 Enterprises'!AI$6</f>
        <v>0</v>
      </c>
      <c r="EI25" s="161">
        <f>AJ25*'1 Enterprises'!AJ$6</f>
        <v>0</v>
      </c>
      <c r="EJ25" s="161">
        <f>AK25*'1 Enterprises'!AK$6</f>
        <v>0</v>
      </c>
      <c r="EK25" s="161">
        <f>AL25*'1 Enterprises'!AL$6</f>
        <v>0</v>
      </c>
      <c r="EL25" s="161">
        <f>AM25*'1 Enterprises'!AM$6</f>
        <v>0</v>
      </c>
      <c r="EM25" s="161">
        <f>AN25*'1 Enterprises'!AN$6</f>
        <v>0</v>
      </c>
      <c r="EN25" s="161">
        <f>AO25*'1 Enterprises'!AO$6</f>
        <v>0</v>
      </c>
      <c r="EO25" s="161">
        <f>AP25*'1 Enterprises'!AP$6</f>
        <v>0</v>
      </c>
      <c r="EP25" s="161">
        <f>AQ25*'1 Enterprises'!AQ$6</f>
        <v>0</v>
      </c>
      <c r="EQ25" s="161">
        <f>AR25*'1 Enterprises'!AR$6</f>
        <v>0</v>
      </c>
      <c r="ER25" s="161">
        <f>AS25*'1 Enterprises'!AS$6</f>
        <v>0</v>
      </c>
      <c r="ES25" s="161">
        <f>AT25*'1 Enterprises'!AT$6</f>
        <v>0</v>
      </c>
      <c r="ET25" s="161">
        <f>AU25*'1 Enterprises'!AU$6</f>
        <v>0</v>
      </c>
      <c r="EU25" s="161">
        <f>AV25*'1 Enterprises'!AV$6</f>
        <v>0</v>
      </c>
      <c r="EV25" s="161">
        <f>AW25*'1 Enterprises'!AW$6</f>
        <v>0</v>
      </c>
      <c r="EW25" s="161">
        <f>AX25*'1 Enterprises'!AX$6</f>
        <v>0</v>
      </c>
      <c r="EX25" s="161">
        <f>AY25*'1 Enterprises'!AY$6</f>
        <v>0</v>
      </c>
      <c r="EY25" s="161">
        <f>AZ25*'1 Enterprises'!AZ$6</f>
        <v>0</v>
      </c>
      <c r="EZ25" s="161">
        <f>BA25*'1 Enterprises'!BA$6</f>
        <v>0</v>
      </c>
      <c r="FA25" s="161">
        <f>BB25*'1 Enterprises'!BB$6</f>
        <v>0</v>
      </c>
      <c r="FB25" s="161">
        <f>BC25*'1 Enterprises'!BC$6</f>
        <v>0</v>
      </c>
      <c r="FC25" s="161">
        <f>BD25*'1 Enterprises'!BD$6</f>
        <v>0</v>
      </c>
      <c r="FD25" s="161">
        <f>BE25*'1 Enterprises'!BE$6</f>
        <v>0</v>
      </c>
      <c r="FE25" s="161">
        <f>BF25*'1 Enterprises'!BF$6</f>
        <v>0</v>
      </c>
      <c r="FF25" s="161">
        <f>BG25*'1 Enterprises'!BG$6</f>
        <v>0</v>
      </c>
      <c r="FG25" s="161">
        <f>BH25*'1 Enterprises'!BH$6</f>
        <v>0</v>
      </c>
      <c r="FH25" s="161">
        <f>BI25*'1 Enterprises'!BI$6</f>
        <v>0</v>
      </c>
      <c r="FI25" s="161">
        <f>BJ25*'1 Enterprises'!BJ$6</f>
        <v>0</v>
      </c>
      <c r="FJ25" s="161">
        <f>BK25*'1 Enterprises'!BK$6</f>
        <v>0</v>
      </c>
      <c r="FK25" s="161">
        <f>BL25*'1 Enterprises'!BL$6</f>
        <v>0</v>
      </c>
      <c r="FL25" s="161">
        <f>BM25*'1 Enterprises'!BM$6</f>
        <v>0</v>
      </c>
      <c r="FM25" s="161">
        <f>BN25*'1 Enterprises'!BN$6</f>
        <v>0</v>
      </c>
      <c r="FN25" s="161">
        <f>BO25*'1 Enterprises'!BO$6</f>
        <v>0</v>
      </c>
      <c r="FO25" s="161">
        <f>BP25*'1 Enterprises'!BP$6</f>
        <v>0</v>
      </c>
      <c r="FP25" s="161">
        <f>BQ25*'1 Enterprises'!BQ$6</f>
        <v>0</v>
      </c>
      <c r="FQ25" s="161">
        <f>BR25*'1 Enterprises'!BR$6</f>
        <v>0</v>
      </c>
      <c r="FR25" s="161">
        <f>BS25*'1 Enterprises'!BS$6</f>
        <v>0</v>
      </c>
      <c r="FS25" s="161">
        <f>BT25*'1 Enterprises'!BT$6</f>
        <v>0</v>
      </c>
      <c r="FT25" s="161">
        <f>BU25*'1 Enterprises'!BU$6</f>
        <v>0</v>
      </c>
      <c r="FU25" s="161">
        <f>BV25*'1 Enterprises'!BV$6</f>
        <v>0</v>
      </c>
      <c r="FV25" s="161">
        <f>BW25*'1 Enterprises'!BW$6</f>
        <v>0</v>
      </c>
      <c r="FW25" s="161">
        <f>BX25*'1 Enterprises'!BX$6</f>
        <v>0</v>
      </c>
      <c r="FX25" s="161">
        <f>BY25*'1 Enterprises'!BY$6</f>
        <v>0</v>
      </c>
      <c r="FY25" s="161">
        <f>BZ25*'1 Enterprises'!BZ$6</f>
        <v>0</v>
      </c>
      <c r="FZ25" s="161">
        <f>CA25*'1 Enterprises'!CA$6</f>
        <v>0</v>
      </c>
      <c r="GA25" s="161">
        <f>CB25*'1 Enterprises'!CB$6</f>
        <v>0</v>
      </c>
      <c r="GB25" s="161">
        <f>CC25*'1 Enterprises'!CC$6</f>
        <v>0</v>
      </c>
      <c r="GC25" s="161">
        <f>CD25*'1 Enterprises'!CD$6</f>
        <v>0</v>
      </c>
      <c r="GD25" s="161">
        <f>CE25*'1 Enterprises'!CE$6</f>
        <v>0</v>
      </c>
      <c r="GE25" s="161">
        <f>CF25*'1 Enterprises'!CF$6</f>
        <v>0</v>
      </c>
      <c r="GF25" s="161">
        <f>CG25*'1 Enterprises'!CG$6</f>
        <v>0</v>
      </c>
      <c r="GG25" s="161">
        <f>CH25*'1 Enterprises'!CH$6</f>
        <v>0</v>
      </c>
      <c r="GH25" s="161">
        <f>CI25*'1 Enterprises'!CI$6</f>
        <v>0</v>
      </c>
      <c r="GI25" s="161">
        <f>CJ25*'1 Enterprises'!CJ$6</f>
        <v>0</v>
      </c>
      <c r="GJ25" s="161">
        <f>CK25*'1 Enterprises'!CK$6</f>
        <v>0</v>
      </c>
      <c r="GK25" s="161">
        <f>CL25*'1 Enterprises'!CL$6</f>
        <v>0</v>
      </c>
      <c r="GL25" s="161">
        <f>CM25*'1 Enterprises'!CM$6</f>
        <v>0</v>
      </c>
      <c r="GM25" s="161">
        <f>CN25*'1 Enterprises'!CN$6</f>
        <v>0</v>
      </c>
      <c r="GN25" s="161">
        <f>CO25*'1 Enterprises'!CO$6</f>
        <v>0</v>
      </c>
      <c r="GO25" s="161">
        <f>CP25*'1 Enterprises'!CP$6</f>
        <v>0</v>
      </c>
      <c r="GP25" s="161">
        <f>CQ25*'1 Enterprises'!CQ$6</f>
        <v>0</v>
      </c>
      <c r="GQ25" s="161">
        <f>CR25*'1 Enterprises'!CR$6</f>
        <v>0</v>
      </c>
      <c r="GR25" s="161">
        <f>CS25*'1 Enterprises'!CS$6</f>
        <v>0</v>
      </c>
      <c r="GS25" s="161">
        <f>CT25*'1 Enterprises'!CT$6</f>
        <v>0</v>
      </c>
      <c r="GT25" s="161">
        <f>CU25*'1 Enterprises'!CU$6</f>
        <v>0</v>
      </c>
      <c r="GU25" s="161">
        <f>CV25*'1 Enterprises'!CV$6</f>
        <v>0</v>
      </c>
      <c r="GV25" s="161">
        <f>CW25*'1 Enterprises'!CW$6</f>
        <v>0</v>
      </c>
      <c r="GW25" s="161">
        <f>CX25*'1 Enterprises'!CX$6</f>
        <v>0</v>
      </c>
      <c r="GX25" s="161">
        <f>CY25*'1 Enterprises'!CY$6</f>
        <v>0</v>
      </c>
    </row>
    <row r="26" spans="2:206" s="62" customFormat="1" ht="15">
      <c r="B26" s="66" t="str">
        <f>'2 Income Statement'!B123</f>
        <v> Other DC 1</v>
      </c>
      <c r="C26" s="202" t="s">
        <v>597</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DB26" s="162">
        <f t="shared" si="11"/>
        <v>0</v>
      </c>
      <c r="DC26" s="161">
        <f>D26*'1 Enterprises'!D$6</f>
        <v>0</v>
      </c>
      <c r="DD26" s="161">
        <f>E26*'1 Enterprises'!E$6</f>
        <v>0</v>
      </c>
      <c r="DE26" s="161">
        <f>F26*'1 Enterprises'!F$6</f>
        <v>0</v>
      </c>
      <c r="DF26" s="161">
        <f>G26*'1 Enterprises'!G$6</f>
        <v>0</v>
      </c>
      <c r="DG26" s="161">
        <f>H26*'1 Enterprises'!H$6</f>
        <v>0</v>
      </c>
      <c r="DH26" s="161">
        <f>I26*'1 Enterprises'!I$6</f>
        <v>0</v>
      </c>
      <c r="DI26" s="161">
        <f>J26*'1 Enterprises'!J$6</f>
        <v>0</v>
      </c>
      <c r="DJ26" s="161">
        <f>K26*'1 Enterprises'!K$6</f>
        <v>0</v>
      </c>
      <c r="DK26" s="161">
        <f>L26*'1 Enterprises'!L$6</f>
        <v>0</v>
      </c>
      <c r="DL26" s="161">
        <f>M26*'1 Enterprises'!M$6</f>
        <v>0</v>
      </c>
      <c r="DM26" s="161">
        <f>N26*'1 Enterprises'!N$6</f>
        <v>0</v>
      </c>
      <c r="DN26" s="161">
        <f>O26*'1 Enterprises'!O$6</f>
        <v>0</v>
      </c>
      <c r="DO26" s="161">
        <f>P26*'1 Enterprises'!P$6</f>
        <v>0</v>
      </c>
      <c r="DP26" s="161">
        <f>Q26*'1 Enterprises'!Q$6</f>
        <v>0</v>
      </c>
      <c r="DQ26" s="161">
        <f>R26*'1 Enterprises'!R$6</f>
        <v>0</v>
      </c>
      <c r="DR26" s="161">
        <f>S26*'1 Enterprises'!S$6</f>
        <v>0</v>
      </c>
      <c r="DS26" s="161">
        <f>T26*'1 Enterprises'!T$6</f>
        <v>0</v>
      </c>
      <c r="DT26" s="161">
        <f>U26*'1 Enterprises'!U$6</f>
        <v>0</v>
      </c>
      <c r="DU26" s="161">
        <f>V26*'1 Enterprises'!V$6</f>
        <v>0</v>
      </c>
      <c r="DV26" s="161">
        <f>W26*'1 Enterprises'!W$6</f>
        <v>0</v>
      </c>
      <c r="DW26" s="161">
        <f>X26*'1 Enterprises'!X$6</f>
        <v>0</v>
      </c>
      <c r="DX26" s="161">
        <f>Y26*'1 Enterprises'!Y$6</f>
        <v>0</v>
      </c>
      <c r="DY26" s="161">
        <f>Z26*'1 Enterprises'!Z$6</f>
        <v>0</v>
      </c>
      <c r="DZ26" s="161">
        <f>AA26*'1 Enterprises'!AA$6</f>
        <v>0</v>
      </c>
      <c r="EA26" s="161">
        <f>AB26*'1 Enterprises'!AB$6</f>
        <v>0</v>
      </c>
      <c r="EB26" s="161">
        <f>AC26*'1 Enterprises'!AC$6</f>
        <v>0</v>
      </c>
      <c r="EC26" s="161">
        <f>AD26*'1 Enterprises'!AD$6</f>
        <v>0</v>
      </c>
      <c r="ED26" s="161">
        <f>AE26*'1 Enterprises'!AE$6</f>
        <v>0</v>
      </c>
      <c r="EE26" s="161">
        <f>AF26*'1 Enterprises'!AF$6</f>
        <v>0</v>
      </c>
      <c r="EF26" s="161">
        <f>AG26*'1 Enterprises'!AG$6</f>
        <v>0</v>
      </c>
      <c r="EG26" s="161">
        <f>AH26*'1 Enterprises'!AH$6</f>
        <v>0</v>
      </c>
      <c r="EH26" s="161">
        <f>AI26*'1 Enterprises'!AI$6</f>
        <v>0</v>
      </c>
      <c r="EI26" s="161">
        <f>AJ26*'1 Enterprises'!AJ$6</f>
        <v>0</v>
      </c>
      <c r="EJ26" s="161">
        <f>AK26*'1 Enterprises'!AK$6</f>
        <v>0</v>
      </c>
      <c r="EK26" s="161">
        <f>AL26*'1 Enterprises'!AL$6</f>
        <v>0</v>
      </c>
      <c r="EL26" s="161">
        <f>AM26*'1 Enterprises'!AM$6</f>
        <v>0</v>
      </c>
      <c r="EM26" s="161">
        <f>AN26*'1 Enterprises'!AN$6</f>
        <v>0</v>
      </c>
      <c r="EN26" s="161">
        <f>AO26*'1 Enterprises'!AO$6</f>
        <v>0</v>
      </c>
      <c r="EO26" s="161">
        <f>AP26*'1 Enterprises'!AP$6</f>
        <v>0</v>
      </c>
      <c r="EP26" s="161">
        <f>AQ26*'1 Enterprises'!AQ$6</f>
        <v>0</v>
      </c>
      <c r="EQ26" s="161">
        <f>AR26*'1 Enterprises'!AR$6</f>
        <v>0</v>
      </c>
      <c r="ER26" s="161">
        <f>AS26*'1 Enterprises'!AS$6</f>
        <v>0</v>
      </c>
      <c r="ES26" s="161">
        <f>AT26*'1 Enterprises'!AT$6</f>
        <v>0</v>
      </c>
      <c r="ET26" s="161">
        <f>AU26*'1 Enterprises'!AU$6</f>
        <v>0</v>
      </c>
      <c r="EU26" s="161">
        <f>AV26*'1 Enterprises'!AV$6</f>
        <v>0</v>
      </c>
      <c r="EV26" s="161">
        <f>AW26*'1 Enterprises'!AW$6</f>
        <v>0</v>
      </c>
      <c r="EW26" s="161">
        <f>AX26*'1 Enterprises'!AX$6</f>
        <v>0</v>
      </c>
      <c r="EX26" s="161">
        <f>AY26*'1 Enterprises'!AY$6</f>
        <v>0</v>
      </c>
      <c r="EY26" s="161">
        <f>AZ26*'1 Enterprises'!AZ$6</f>
        <v>0</v>
      </c>
      <c r="EZ26" s="161">
        <f>BA26*'1 Enterprises'!BA$6</f>
        <v>0</v>
      </c>
      <c r="FA26" s="161">
        <f>BB26*'1 Enterprises'!BB$6</f>
        <v>0</v>
      </c>
      <c r="FB26" s="161">
        <f>BC26*'1 Enterprises'!BC$6</f>
        <v>0</v>
      </c>
      <c r="FC26" s="161">
        <f>BD26*'1 Enterprises'!BD$6</f>
        <v>0</v>
      </c>
      <c r="FD26" s="161">
        <f>BE26*'1 Enterprises'!BE$6</f>
        <v>0</v>
      </c>
      <c r="FE26" s="161">
        <f>BF26*'1 Enterprises'!BF$6</f>
        <v>0</v>
      </c>
      <c r="FF26" s="161">
        <f>BG26*'1 Enterprises'!BG$6</f>
        <v>0</v>
      </c>
      <c r="FG26" s="161">
        <f>BH26*'1 Enterprises'!BH$6</f>
        <v>0</v>
      </c>
      <c r="FH26" s="161">
        <f>BI26*'1 Enterprises'!BI$6</f>
        <v>0</v>
      </c>
      <c r="FI26" s="161">
        <f>BJ26*'1 Enterprises'!BJ$6</f>
        <v>0</v>
      </c>
      <c r="FJ26" s="161">
        <f>BK26*'1 Enterprises'!BK$6</f>
        <v>0</v>
      </c>
      <c r="FK26" s="161">
        <f>BL26*'1 Enterprises'!BL$6</f>
        <v>0</v>
      </c>
      <c r="FL26" s="161">
        <f>BM26*'1 Enterprises'!BM$6</f>
        <v>0</v>
      </c>
      <c r="FM26" s="161">
        <f>BN26*'1 Enterprises'!BN$6</f>
        <v>0</v>
      </c>
      <c r="FN26" s="161">
        <f>BO26*'1 Enterprises'!BO$6</f>
        <v>0</v>
      </c>
      <c r="FO26" s="161">
        <f>BP26*'1 Enterprises'!BP$6</f>
        <v>0</v>
      </c>
      <c r="FP26" s="161">
        <f>BQ26*'1 Enterprises'!BQ$6</f>
        <v>0</v>
      </c>
      <c r="FQ26" s="161">
        <f>BR26*'1 Enterprises'!BR$6</f>
        <v>0</v>
      </c>
      <c r="FR26" s="161">
        <f>BS26*'1 Enterprises'!BS$6</f>
        <v>0</v>
      </c>
      <c r="FS26" s="161">
        <f>BT26*'1 Enterprises'!BT$6</f>
        <v>0</v>
      </c>
      <c r="FT26" s="161">
        <f>BU26*'1 Enterprises'!BU$6</f>
        <v>0</v>
      </c>
      <c r="FU26" s="161">
        <f>BV26*'1 Enterprises'!BV$6</f>
        <v>0</v>
      </c>
      <c r="FV26" s="161">
        <f>BW26*'1 Enterprises'!BW$6</f>
        <v>0</v>
      </c>
      <c r="FW26" s="161">
        <f>BX26*'1 Enterprises'!BX$6</f>
        <v>0</v>
      </c>
      <c r="FX26" s="161">
        <f>BY26*'1 Enterprises'!BY$6</f>
        <v>0</v>
      </c>
      <c r="FY26" s="161">
        <f>BZ26*'1 Enterprises'!BZ$6</f>
        <v>0</v>
      </c>
      <c r="FZ26" s="161">
        <f>CA26*'1 Enterprises'!CA$6</f>
        <v>0</v>
      </c>
      <c r="GA26" s="161">
        <f>CB26*'1 Enterprises'!CB$6</f>
        <v>0</v>
      </c>
      <c r="GB26" s="161">
        <f>CC26*'1 Enterprises'!CC$6</f>
        <v>0</v>
      </c>
      <c r="GC26" s="161">
        <f>CD26*'1 Enterprises'!CD$6</f>
        <v>0</v>
      </c>
      <c r="GD26" s="161">
        <f>CE26*'1 Enterprises'!CE$6</f>
        <v>0</v>
      </c>
      <c r="GE26" s="161">
        <f>CF26*'1 Enterprises'!CF$6</f>
        <v>0</v>
      </c>
      <c r="GF26" s="161">
        <f>CG26*'1 Enterprises'!CG$6</f>
        <v>0</v>
      </c>
      <c r="GG26" s="161">
        <f>CH26*'1 Enterprises'!CH$6</f>
        <v>0</v>
      </c>
      <c r="GH26" s="161">
        <f>CI26*'1 Enterprises'!CI$6</f>
        <v>0</v>
      </c>
      <c r="GI26" s="161">
        <f>CJ26*'1 Enterprises'!CJ$6</f>
        <v>0</v>
      </c>
      <c r="GJ26" s="161">
        <f>CK26*'1 Enterprises'!CK$6</f>
        <v>0</v>
      </c>
      <c r="GK26" s="161">
        <f>CL26*'1 Enterprises'!CL$6</f>
        <v>0</v>
      </c>
      <c r="GL26" s="161">
        <f>CM26*'1 Enterprises'!CM$6</f>
        <v>0</v>
      </c>
      <c r="GM26" s="161">
        <f>CN26*'1 Enterprises'!CN$6</f>
        <v>0</v>
      </c>
      <c r="GN26" s="161">
        <f>CO26*'1 Enterprises'!CO$6</f>
        <v>0</v>
      </c>
      <c r="GO26" s="161">
        <f>CP26*'1 Enterprises'!CP$6</f>
        <v>0</v>
      </c>
      <c r="GP26" s="161">
        <f>CQ26*'1 Enterprises'!CQ$6</f>
        <v>0</v>
      </c>
      <c r="GQ26" s="161">
        <f>CR26*'1 Enterprises'!CR$6</f>
        <v>0</v>
      </c>
      <c r="GR26" s="161">
        <f>CS26*'1 Enterprises'!CS$6</f>
        <v>0</v>
      </c>
      <c r="GS26" s="161">
        <f>CT26*'1 Enterprises'!CT$6</f>
        <v>0</v>
      </c>
      <c r="GT26" s="161">
        <f>CU26*'1 Enterprises'!CU$6</f>
        <v>0</v>
      </c>
      <c r="GU26" s="161">
        <f>CV26*'1 Enterprises'!CV$6</f>
        <v>0</v>
      </c>
      <c r="GV26" s="161">
        <f>CW26*'1 Enterprises'!CW$6</f>
        <v>0</v>
      </c>
      <c r="GW26" s="161">
        <f>CX26*'1 Enterprises'!CX$6</f>
        <v>0</v>
      </c>
      <c r="GX26" s="161">
        <f>CY26*'1 Enterprises'!CY$6</f>
        <v>0</v>
      </c>
    </row>
    <row r="27" spans="2:206" s="62" customFormat="1" ht="15">
      <c r="B27" s="66" t="str">
        <f>'2 Income Statement'!B124</f>
        <v> Other DC 2</v>
      </c>
      <c r="C27" s="202" t="s">
        <v>597</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DB27" s="162">
        <f t="shared" si="11"/>
        <v>0</v>
      </c>
      <c r="DC27" s="161">
        <f>D27*'1 Enterprises'!D$6</f>
        <v>0</v>
      </c>
      <c r="DD27" s="161">
        <f>E27*'1 Enterprises'!E$6</f>
        <v>0</v>
      </c>
      <c r="DE27" s="161">
        <f>F27*'1 Enterprises'!F$6</f>
        <v>0</v>
      </c>
      <c r="DF27" s="161">
        <f>G27*'1 Enterprises'!G$6</f>
        <v>0</v>
      </c>
      <c r="DG27" s="161">
        <f>H27*'1 Enterprises'!H$6</f>
        <v>0</v>
      </c>
      <c r="DH27" s="161">
        <f>I27*'1 Enterprises'!I$6</f>
        <v>0</v>
      </c>
      <c r="DI27" s="161">
        <f>J27*'1 Enterprises'!J$6</f>
        <v>0</v>
      </c>
      <c r="DJ27" s="161">
        <f>K27*'1 Enterprises'!K$6</f>
        <v>0</v>
      </c>
      <c r="DK27" s="161">
        <f>L27*'1 Enterprises'!L$6</f>
        <v>0</v>
      </c>
      <c r="DL27" s="161">
        <f>M27*'1 Enterprises'!M$6</f>
        <v>0</v>
      </c>
      <c r="DM27" s="161">
        <f>N27*'1 Enterprises'!N$6</f>
        <v>0</v>
      </c>
      <c r="DN27" s="161">
        <f>O27*'1 Enterprises'!O$6</f>
        <v>0</v>
      </c>
      <c r="DO27" s="161">
        <f>P27*'1 Enterprises'!P$6</f>
        <v>0</v>
      </c>
      <c r="DP27" s="161">
        <f>Q27*'1 Enterprises'!Q$6</f>
        <v>0</v>
      </c>
      <c r="DQ27" s="161">
        <f>R27*'1 Enterprises'!R$6</f>
        <v>0</v>
      </c>
      <c r="DR27" s="161">
        <f>S27*'1 Enterprises'!S$6</f>
        <v>0</v>
      </c>
      <c r="DS27" s="161">
        <f>T27*'1 Enterprises'!T$6</f>
        <v>0</v>
      </c>
      <c r="DT27" s="161">
        <f>U27*'1 Enterprises'!U$6</f>
        <v>0</v>
      </c>
      <c r="DU27" s="161">
        <f>V27*'1 Enterprises'!V$6</f>
        <v>0</v>
      </c>
      <c r="DV27" s="161">
        <f>W27*'1 Enterprises'!W$6</f>
        <v>0</v>
      </c>
      <c r="DW27" s="161">
        <f>X27*'1 Enterprises'!X$6</f>
        <v>0</v>
      </c>
      <c r="DX27" s="161">
        <f>Y27*'1 Enterprises'!Y$6</f>
        <v>0</v>
      </c>
      <c r="DY27" s="161">
        <f>Z27*'1 Enterprises'!Z$6</f>
        <v>0</v>
      </c>
      <c r="DZ27" s="161">
        <f>AA27*'1 Enterprises'!AA$6</f>
        <v>0</v>
      </c>
      <c r="EA27" s="161">
        <f>AB27*'1 Enterprises'!AB$6</f>
        <v>0</v>
      </c>
      <c r="EB27" s="161">
        <f>AC27*'1 Enterprises'!AC$6</f>
        <v>0</v>
      </c>
      <c r="EC27" s="161">
        <f>AD27*'1 Enterprises'!AD$6</f>
        <v>0</v>
      </c>
      <c r="ED27" s="161">
        <f>AE27*'1 Enterprises'!AE$6</f>
        <v>0</v>
      </c>
      <c r="EE27" s="161">
        <f>AF27*'1 Enterprises'!AF$6</f>
        <v>0</v>
      </c>
      <c r="EF27" s="161">
        <f>AG27*'1 Enterprises'!AG$6</f>
        <v>0</v>
      </c>
      <c r="EG27" s="161">
        <f>AH27*'1 Enterprises'!AH$6</f>
        <v>0</v>
      </c>
      <c r="EH27" s="161">
        <f>AI27*'1 Enterprises'!AI$6</f>
        <v>0</v>
      </c>
      <c r="EI27" s="161">
        <f>AJ27*'1 Enterprises'!AJ$6</f>
        <v>0</v>
      </c>
      <c r="EJ27" s="161">
        <f>AK27*'1 Enterprises'!AK$6</f>
        <v>0</v>
      </c>
      <c r="EK27" s="161">
        <f>AL27*'1 Enterprises'!AL$6</f>
        <v>0</v>
      </c>
      <c r="EL27" s="161">
        <f>AM27*'1 Enterprises'!AM$6</f>
        <v>0</v>
      </c>
      <c r="EM27" s="161">
        <f>AN27*'1 Enterprises'!AN$6</f>
        <v>0</v>
      </c>
      <c r="EN27" s="161">
        <f>AO27*'1 Enterprises'!AO$6</f>
        <v>0</v>
      </c>
      <c r="EO27" s="161">
        <f>AP27*'1 Enterprises'!AP$6</f>
        <v>0</v>
      </c>
      <c r="EP27" s="161">
        <f>AQ27*'1 Enterprises'!AQ$6</f>
        <v>0</v>
      </c>
      <c r="EQ27" s="161">
        <f>AR27*'1 Enterprises'!AR$6</f>
        <v>0</v>
      </c>
      <c r="ER27" s="161">
        <f>AS27*'1 Enterprises'!AS$6</f>
        <v>0</v>
      </c>
      <c r="ES27" s="161">
        <f>AT27*'1 Enterprises'!AT$6</f>
        <v>0</v>
      </c>
      <c r="ET27" s="161">
        <f>AU27*'1 Enterprises'!AU$6</f>
        <v>0</v>
      </c>
      <c r="EU27" s="161">
        <f>AV27*'1 Enterprises'!AV$6</f>
        <v>0</v>
      </c>
      <c r="EV27" s="161">
        <f>AW27*'1 Enterprises'!AW$6</f>
        <v>0</v>
      </c>
      <c r="EW27" s="161">
        <f>AX27*'1 Enterprises'!AX$6</f>
        <v>0</v>
      </c>
      <c r="EX27" s="161">
        <f>AY27*'1 Enterprises'!AY$6</f>
        <v>0</v>
      </c>
      <c r="EY27" s="161">
        <f>AZ27*'1 Enterprises'!AZ$6</f>
        <v>0</v>
      </c>
      <c r="EZ27" s="161">
        <f>BA27*'1 Enterprises'!BA$6</f>
        <v>0</v>
      </c>
      <c r="FA27" s="161">
        <f>BB27*'1 Enterprises'!BB$6</f>
        <v>0</v>
      </c>
      <c r="FB27" s="161">
        <f>BC27*'1 Enterprises'!BC$6</f>
        <v>0</v>
      </c>
      <c r="FC27" s="161">
        <f>BD27*'1 Enterprises'!BD$6</f>
        <v>0</v>
      </c>
      <c r="FD27" s="161">
        <f>BE27*'1 Enterprises'!BE$6</f>
        <v>0</v>
      </c>
      <c r="FE27" s="161">
        <f>BF27*'1 Enterprises'!BF$6</f>
        <v>0</v>
      </c>
      <c r="FF27" s="161">
        <f>BG27*'1 Enterprises'!BG$6</f>
        <v>0</v>
      </c>
      <c r="FG27" s="161">
        <f>BH27*'1 Enterprises'!BH$6</f>
        <v>0</v>
      </c>
      <c r="FH27" s="161">
        <f>BI27*'1 Enterprises'!BI$6</f>
        <v>0</v>
      </c>
      <c r="FI27" s="161">
        <f>BJ27*'1 Enterprises'!BJ$6</f>
        <v>0</v>
      </c>
      <c r="FJ27" s="161">
        <f>BK27*'1 Enterprises'!BK$6</f>
        <v>0</v>
      </c>
      <c r="FK27" s="161">
        <f>BL27*'1 Enterprises'!BL$6</f>
        <v>0</v>
      </c>
      <c r="FL27" s="161">
        <f>BM27*'1 Enterprises'!BM$6</f>
        <v>0</v>
      </c>
      <c r="FM27" s="161">
        <f>BN27*'1 Enterprises'!BN$6</f>
        <v>0</v>
      </c>
      <c r="FN27" s="161">
        <f>BO27*'1 Enterprises'!BO$6</f>
        <v>0</v>
      </c>
      <c r="FO27" s="161">
        <f>BP27*'1 Enterprises'!BP$6</f>
        <v>0</v>
      </c>
      <c r="FP27" s="161">
        <f>BQ27*'1 Enterprises'!BQ$6</f>
        <v>0</v>
      </c>
      <c r="FQ27" s="161">
        <f>BR27*'1 Enterprises'!BR$6</f>
        <v>0</v>
      </c>
      <c r="FR27" s="161">
        <f>BS27*'1 Enterprises'!BS$6</f>
        <v>0</v>
      </c>
      <c r="FS27" s="161">
        <f>BT27*'1 Enterprises'!BT$6</f>
        <v>0</v>
      </c>
      <c r="FT27" s="161">
        <f>BU27*'1 Enterprises'!BU$6</f>
        <v>0</v>
      </c>
      <c r="FU27" s="161">
        <f>BV27*'1 Enterprises'!BV$6</f>
        <v>0</v>
      </c>
      <c r="FV27" s="161">
        <f>BW27*'1 Enterprises'!BW$6</f>
        <v>0</v>
      </c>
      <c r="FW27" s="161">
        <f>BX27*'1 Enterprises'!BX$6</f>
        <v>0</v>
      </c>
      <c r="FX27" s="161">
        <f>BY27*'1 Enterprises'!BY$6</f>
        <v>0</v>
      </c>
      <c r="FY27" s="161">
        <f>BZ27*'1 Enterprises'!BZ$6</f>
        <v>0</v>
      </c>
      <c r="FZ27" s="161">
        <f>CA27*'1 Enterprises'!CA$6</f>
        <v>0</v>
      </c>
      <c r="GA27" s="161">
        <f>CB27*'1 Enterprises'!CB$6</f>
        <v>0</v>
      </c>
      <c r="GB27" s="161">
        <f>CC27*'1 Enterprises'!CC$6</f>
        <v>0</v>
      </c>
      <c r="GC27" s="161">
        <f>CD27*'1 Enterprises'!CD$6</f>
        <v>0</v>
      </c>
      <c r="GD27" s="161">
        <f>CE27*'1 Enterprises'!CE$6</f>
        <v>0</v>
      </c>
      <c r="GE27" s="161">
        <f>CF27*'1 Enterprises'!CF$6</f>
        <v>0</v>
      </c>
      <c r="GF27" s="161">
        <f>CG27*'1 Enterprises'!CG$6</f>
        <v>0</v>
      </c>
      <c r="GG27" s="161">
        <f>CH27*'1 Enterprises'!CH$6</f>
        <v>0</v>
      </c>
      <c r="GH27" s="161">
        <f>CI27*'1 Enterprises'!CI$6</f>
        <v>0</v>
      </c>
      <c r="GI27" s="161">
        <f>CJ27*'1 Enterprises'!CJ$6</f>
        <v>0</v>
      </c>
      <c r="GJ27" s="161">
        <f>CK27*'1 Enterprises'!CK$6</f>
        <v>0</v>
      </c>
      <c r="GK27" s="161">
        <f>CL27*'1 Enterprises'!CL$6</f>
        <v>0</v>
      </c>
      <c r="GL27" s="161">
        <f>CM27*'1 Enterprises'!CM$6</f>
        <v>0</v>
      </c>
      <c r="GM27" s="161">
        <f>CN27*'1 Enterprises'!CN$6</f>
        <v>0</v>
      </c>
      <c r="GN27" s="161">
        <f>CO27*'1 Enterprises'!CO$6</f>
        <v>0</v>
      </c>
      <c r="GO27" s="161">
        <f>CP27*'1 Enterprises'!CP$6</f>
        <v>0</v>
      </c>
      <c r="GP27" s="161">
        <f>CQ27*'1 Enterprises'!CQ$6</f>
        <v>0</v>
      </c>
      <c r="GQ27" s="161">
        <f>CR27*'1 Enterprises'!CR$6</f>
        <v>0</v>
      </c>
      <c r="GR27" s="161">
        <f>CS27*'1 Enterprises'!CS$6</f>
        <v>0</v>
      </c>
      <c r="GS27" s="161">
        <f>CT27*'1 Enterprises'!CT$6</f>
        <v>0</v>
      </c>
      <c r="GT27" s="161">
        <f>CU27*'1 Enterprises'!CU$6</f>
        <v>0</v>
      </c>
      <c r="GU27" s="161">
        <f>CV27*'1 Enterprises'!CV$6</f>
        <v>0</v>
      </c>
      <c r="GV27" s="161">
        <f>CW27*'1 Enterprises'!CW$6</f>
        <v>0</v>
      </c>
      <c r="GW27" s="161">
        <f>CX27*'1 Enterprises'!CX$6</f>
        <v>0</v>
      </c>
      <c r="GX27" s="161">
        <f>CY27*'1 Enterprises'!CY$6</f>
        <v>0</v>
      </c>
    </row>
    <row r="28" spans="2:206" s="62" customFormat="1" ht="15">
      <c r="B28" s="66" t="str">
        <f>'2 Income Statement'!B125</f>
        <v> Other DC 3</v>
      </c>
      <c r="C28" s="202" t="s">
        <v>597</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DB28" s="162">
        <f t="shared" si="11"/>
        <v>0</v>
      </c>
      <c r="DC28" s="161">
        <f>D28*'1 Enterprises'!D$6</f>
        <v>0</v>
      </c>
      <c r="DD28" s="161">
        <f>E28*'1 Enterprises'!E$6</f>
        <v>0</v>
      </c>
      <c r="DE28" s="161">
        <f>F28*'1 Enterprises'!F$6</f>
        <v>0</v>
      </c>
      <c r="DF28" s="161">
        <f>G28*'1 Enterprises'!G$6</f>
        <v>0</v>
      </c>
      <c r="DG28" s="161">
        <f>H28*'1 Enterprises'!H$6</f>
        <v>0</v>
      </c>
      <c r="DH28" s="161">
        <f>I28*'1 Enterprises'!I$6</f>
        <v>0</v>
      </c>
      <c r="DI28" s="161">
        <f>J28*'1 Enterprises'!J$6</f>
        <v>0</v>
      </c>
      <c r="DJ28" s="161">
        <f>K28*'1 Enterprises'!K$6</f>
        <v>0</v>
      </c>
      <c r="DK28" s="161">
        <f>L28*'1 Enterprises'!L$6</f>
        <v>0</v>
      </c>
      <c r="DL28" s="161">
        <f>M28*'1 Enterprises'!M$6</f>
        <v>0</v>
      </c>
      <c r="DM28" s="161">
        <f>N28*'1 Enterprises'!N$6</f>
        <v>0</v>
      </c>
      <c r="DN28" s="161">
        <f>O28*'1 Enterprises'!O$6</f>
        <v>0</v>
      </c>
      <c r="DO28" s="161">
        <f>P28*'1 Enterprises'!P$6</f>
        <v>0</v>
      </c>
      <c r="DP28" s="161">
        <f>Q28*'1 Enterprises'!Q$6</f>
        <v>0</v>
      </c>
      <c r="DQ28" s="161">
        <f>R28*'1 Enterprises'!R$6</f>
        <v>0</v>
      </c>
      <c r="DR28" s="161">
        <f>S28*'1 Enterprises'!S$6</f>
        <v>0</v>
      </c>
      <c r="DS28" s="161">
        <f>T28*'1 Enterprises'!T$6</f>
        <v>0</v>
      </c>
      <c r="DT28" s="161">
        <f>U28*'1 Enterprises'!U$6</f>
        <v>0</v>
      </c>
      <c r="DU28" s="161">
        <f>V28*'1 Enterprises'!V$6</f>
        <v>0</v>
      </c>
      <c r="DV28" s="161">
        <f>W28*'1 Enterprises'!W$6</f>
        <v>0</v>
      </c>
      <c r="DW28" s="161">
        <f>X28*'1 Enterprises'!X$6</f>
        <v>0</v>
      </c>
      <c r="DX28" s="161">
        <f>Y28*'1 Enterprises'!Y$6</f>
        <v>0</v>
      </c>
      <c r="DY28" s="161">
        <f>Z28*'1 Enterprises'!Z$6</f>
        <v>0</v>
      </c>
      <c r="DZ28" s="161">
        <f>AA28*'1 Enterprises'!AA$6</f>
        <v>0</v>
      </c>
      <c r="EA28" s="161">
        <f>AB28*'1 Enterprises'!AB$6</f>
        <v>0</v>
      </c>
      <c r="EB28" s="161">
        <f>AC28*'1 Enterprises'!AC$6</f>
        <v>0</v>
      </c>
      <c r="EC28" s="161">
        <f>AD28*'1 Enterprises'!AD$6</f>
        <v>0</v>
      </c>
      <c r="ED28" s="161">
        <f>AE28*'1 Enterprises'!AE$6</f>
        <v>0</v>
      </c>
      <c r="EE28" s="161">
        <f>AF28*'1 Enterprises'!AF$6</f>
        <v>0</v>
      </c>
      <c r="EF28" s="161">
        <f>AG28*'1 Enterprises'!AG$6</f>
        <v>0</v>
      </c>
      <c r="EG28" s="161">
        <f>AH28*'1 Enterprises'!AH$6</f>
        <v>0</v>
      </c>
      <c r="EH28" s="161">
        <f>AI28*'1 Enterprises'!AI$6</f>
        <v>0</v>
      </c>
      <c r="EI28" s="161">
        <f>AJ28*'1 Enterprises'!AJ$6</f>
        <v>0</v>
      </c>
      <c r="EJ28" s="161">
        <f>AK28*'1 Enterprises'!AK$6</f>
        <v>0</v>
      </c>
      <c r="EK28" s="161">
        <f>AL28*'1 Enterprises'!AL$6</f>
        <v>0</v>
      </c>
      <c r="EL28" s="161">
        <f>AM28*'1 Enterprises'!AM$6</f>
        <v>0</v>
      </c>
      <c r="EM28" s="161">
        <f>AN28*'1 Enterprises'!AN$6</f>
        <v>0</v>
      </c>
      <c r="EN28" s="161">
        <f>AO28*'1 Enterprises'!AO$6</f>
        <v>0</v>
      </c>
      <c r="EO28" s="161">
        <f>AP28*'1 Enterprises'!AP$6</f>
        <v>0</v>
      </c>
      <c r="EP28" s="161">
        <f>AQ28*'1 Enterprises'!AQ$6</f>
        <v>0</v>
      </c>
      <c r="EQ28" s="161">
        <f>AR28*'1 Enterprises'!AR$6</f>
        <v>0</v>
      </c>
      <c r="ER28" s="161">
        <f>AS28*'1 Enterprises'!AS$6</f>
        <v>0</v>
      </c>
      <c r="ES28" s="161">
        <f>AT28*'1 Enterprises'!AT$6</f>
        <v>0</v>
      </c>
      <c r="ET28" s="161">
        <f>AU28*'1 Enterprises'!AU$6</f>
        <v>0</v>
      </c>
      <c r="EU28" s="161">
        <f>AV28*'1 Enterprises'!AV$6</f>
        <v>0</v>
      </c>
      <c r="EV28" s="161">
        <f>AW28*'1 Enterprises'!AW$6</f>
        <v>0</v>
      </c>
      <c r="EW28" s="161">
        <f>AX28*'1 Enterprises'!AX$6</f>
        <v>0</v>
      </c>
      <c r="EX28" s="161">
        <f>AY28*'1 Enterprises'!AY$6</f>
        <v>0</v>
      </c>
      <c r="EY28" s="161">
        <f>AZ28*'1 Enterprises'!AZ$6</f>
        <v>0</v>
      </c>
      <c r="EZ28" s="161">
        <f>BA28*'1 Enterprises'!BA$6</f>
        <v>0</v>
      </c>
      <c r="FA28" s="161">
        <f>BB28*'1 Enterprises'!BB$6</f>
        <v>0</v>
      </c>
      <c r="FB28" s="161">
        <f>BC28*'1 Enterprises'!BC$6</f>
        <v>0</v>
      </c>
      <c r="FC28" s="161">
        <f>BD28*'1 Enterprises'!BD$6</f>
        <v>0</v>
      </c>
      <c r="FD28" s="161">
        <f>BE28*'1 Enterprises'!BE$6</f>
        <v>0</v>
      </c>
      <c r="FE28" s="161">
        <f>BF28*'1 Enterprises'!BF$6</f>
        <v>0</v>
      </c>
      <c r="FF28" s="161">
        <f>BG28*'1 Enterprises'!BG$6</f>
        <v>0</v>
      </c>
      <c r="FG28" s="161">
        <f>BH28*'1 Enterprises'!BH$6</f>
        <v>0</v>
      </c>
      <c r="FH28" s="161">
        <f>BI28*'1 Enterprises'!BI$6</f>
        <v>0</v>
      </c>
      <c r="FI28" s="161">
        <f>BJ28*'1 Enterprises'!BJ$6</f>
        <v>0</v>
      </c>
      <c r="FJ28" s="161">
        <f>BK28*'1 Enterprises'!BK$6</f>
        <v>0</v>
      </c>
      <c r="FK28" s="161">
        <f>BL28*'1 Enterprises'!BL$6</f>
        <v>0</v>
      </c>
      <c r="FL28" s="161">
        <f>BM28*'1 Enterprises'!BM$6</f>
        <v>0</v>
      </c>
      <c r="FM28" s="161">
        <f>BN28*'1 Enterprises'!BN$6</f>
        <v>0</v>
      </c>
      <c r="FN28" s="161">
        <f>BO28*'1 Enterprises'!BO$6</f>
        <v>0</v>
      </c>
      <c r="FO28" s="161">
        <f>BP28*'1 Enterprises'!BP$6</f>
        <v>0</v>
      </c>
      <c r="FP28" s="161">
        <f>BQ28*'1 Enterprises'!BQ$6</f>
        <v>0</v>
      </c>
      <c r="FQ28" s="161">
        <f>BR28*'1 Enterprises'!BR$6</f>
        <v>0</v>
      </c>
      <c r="FR28" s="161">
        <f>BS28*'1 Enterprises'!BS$6</f>
        <v>0</v>
      </c>
      <c r="FS28" s="161">
        <f>BT28*'1 Enterprises'!BT$6</f>
        <v>0</v>
      </c>
      <c r="FT28" s="161">
        <f>BU28*'1 Enterprises'!BU$6</f>
        <v>0</v>
      </c>
      <c r="FU28" s="161">
        <f>BV28*'1 Enterprises'!BV$6</f>
        <v>0</v>
      </c>
      <c r="FV28" s="161">
        <f>BW28*'1 Enterprises'!BW$6</f>
        <v>0</v>
      </c>
      <c r="FW28" s="161">
        <f>BX28*'1 Enterprises'!BX$6</f>
        <v>0</v>
      </c>
      <c r="FX28" s="161">
        <f>BY28*'1 Enterprises'!BY$6</f>
        <v>0</v>
      </c>
      <c r="FY28" s="161">
        <f>BZ28*'1 Enterprises'!BZ$6</f>
        <v>0</v>
      </c>
      <c r="FZ28" s="161">
        <f>CA28*'1 Enterprises'!CA$6</f>
        <v>0</v>
      </c>
      <c r="GA28" s="161">
        <f>CB28*'1 Enterprises'!CB$6</f>
        <v>0</v>
      </c>
      <c r="GB28" s="161">
        <f>CC28*'1 Enterprises'!CC$6</f>
        <v>0</v>
      </c>
      <c r="GC28" s="161">
        <f>CD28*'1 Enterprises'!CD$6</f>
        <v>0</v>
      </c>
      <c r="GD28" s="161">
        <f>CE28*'1 Enterprises'!CE$6</f>
        <v>0</v>
      </c>
      <c r="GE28" s="161">
        <f>CF28*'1 Enterprises'!CF$6</f>
        <v>0</v>
      </c>
      <c r="GF28" s="161">
        <f>CG28*'1 Enterprises'!CG$6</f>
        <v>0</v>
      </c>
      <c r="GG28" s="161">
        <f>CH28*'1 Enterprises'!CH$6</f>
        <v>0</v>
      </c>
      <c r="GH28" s="161">
        <f>CI28*'1 Enterprises'!CI$6</f>
        <v>0</v>
      </c>
      <c r="GI28" s="161">
        <f>CJ28*'1 Enterprises'!CJ$6</f>
        <v>0</v>
      </c>
      <c r="GJ28" s="161">
        <f>CK28*'1 Enterprises'!CK$6</f>
        <v>0</v>
      </c>
      <c r="GK28" s="161">
        <f>CL28*'1 Enterprises'!CL$6</f>
        <v>0</v>
      </c>
      <c r="GL28" s="161">
        <f>CM28*'1 Enterprises'!CM$6</f>
        <v>0</v>
      </c>
      <c r="GM28" s="161">
        <f>CN28*'1 Enterprises'!CN$6</f>
        <v>0</v>
      </c>
      <c r="GN28" s="161">
        <f>CO28*'1 Enterprises'!CO$6</f>
        <v>0</v>
      </c>
      <c r="GO28" s="161">
        <f>CP28*'1 Enterprises'!CP$6</f>
        <v>0</v>
      </c>
      <c r="GP28" s="161">
        <f>CQ28*'1 Enterprises'!CQ$6</f>
        <v>0</v>
      </c>
      <c r="GQ28" s="161">
        <f>CR28*'1 Enterprises'!CR$6</f>
        <v>0</v>
      </c>
      <c r="GR28" s="161">
        <f>CS28*'1 Enterprises'!CS$6</f>
        <v>0</v>
      </c>
      <c r="GS28" s="161">
        <f>CT28*'1 Enterprises'!CT$6</f>
        <v>0</v>
      </c>
      <c r="GT28" s="161">
        <f>CU28*'1 Enterprises'!CU$6</f>
        <v>0</v>
      </c>
      <c r="GU28" s="161">
        <f>CV28*'1 Enterprises'!CV$6</f>
        <v>0</v>
      </c>
      <c r="GV28" s="161">
        <f>CW28*'1 Enterprises'!CW$6</f>
        <v>0</v>
      </c>
      <c r="GW28" s="161">
        <f>CX28*'1 Enterprises'!CX$6</f>
        <v>0</v>
      </c>
      <c r="GX28" s="161">
        <f>CY28*'1 Enterprises'!CY$6</f>
        <v>0</v>
      </c>
    </row>
    <row r="29" spans="2:206" s="62" customFormat="1" ht="15">
      <c r="B29" s="66" t="s">
        <v>593</v>
      </c>
      <c r="C29" s="201">
        <v>0.065</v>
      </c>
      <c r="D29" s="61">
        <f>((D14+D15+D16+D17+D20)*$C29/52*'1 Enterprises'!D22)+((D18+D19+D22+D24+D26+D27+D28)/2)*'8 Cost of Production'!$C29/52*'1 Enterprises'!D22</f>
        <v>0</v>
      </c>
      <c r="E29" s="61">
        <f>((E14+E15+E16+E17+E20)*$C29/52*'1 Enterprises'!E22)+((E18+E19+E22+E24+E26+E27+E28)/2)*'8 Cost of Production'!$C29/52*'1 Enterprises'!E22</f>
        <v>0</v>
      </c>
      <c r="F29" s="61">
        <f>((F14+F15+F16+F17+F20)*$C29/52*'1 Enterprises'!F22)+((F18+F19+F22+F24+F26+F27+F28)/2)*'8 Cost of Production'!$C29/52*'1 Enterprises'!F22</f>
        <v>0</v>
      </c>
      <c r="G29" s="61">
        <f>((G14+G15+G16+G17+G20)*$C29/52*'1 Enterprises'!G22)+((G18+G19+G22+G24+G26+G27+G28)/2)*'8 Cost of Production'!$C29/52*'1 Enterprises'!G22</f>
        <v>0</v>
      </c>
      <c r="H29" s="61">
        <f>((H14+H15+H16+H17+H20)*$C29/52*'1 Enterprises'!H22)+((H18+H19+H22+H24+H26+H27+H28)/2)*'8 Cost of Production'!$C29/52*'1 Enterprises'!H22</f>
        <v>0</v>
      </c>
      <c r="I29" s="61">
        <f>((I14+I15+I16+I17+I20)*$C29/52*'1 Enterprises'!I22)+((I18+I19+I22+I24+I26+I27+I28)/2)*'8 Cost of Production'!$C29/52*'1 Enterprises'!I22</f>
        <v>0</v>
      </c>
      <c r="J29" s="61">
        <f>((J14+J15+J16+J17+J20)*$C29/52*'1 Enterprises'!J22)+((J18+J19+J22+J24+J26+J27+J28)/2)*'8 Cost of Production'!$C29/52*'1 Enterprises'!J22</f>
        <v>0</v>
      </c>
      <c r="K29" s="61">
        <f>((K14+K15+K16+K17+K20)*$C29/52*'1 Enterprises'!K22)+((K18+K19+K22+K24+K26+K27+K28)/2)*'8 Cost of Production'!$C29/52*'1 Enterprises'!K22</f>
        <v>0</v>
      </c>
      <c r="L29" s="61">
        <f>((L14+L15+L16+L17+L20)*$C29/52*'1 Enterprises'!L22)+((L18+L19+L22+L24+L26+L27+L28)/2)*'8 Cost of Production'!$C29/52*'1 Enterprises'!L22</f>
        <v>0</v>
      </c>
      <c r="M29" s="61">
        <f>((M14+M15+M16+M17+M20)*$C29/52*'1 Enterprises'!M22)+((M18+M19+M22+M24+M26+M27+M28)/2)*'8 Cost of Production'!$C29/52*'1 Enterprises'!M22</f>
        <v>0</v>
      </c>
      <c r="N29" s="61">
        <f>((N14+N15+N16+N17+N20)*$C29/52*'1 Enterprises'!N22)+((N18+N19+N22+N24+N26+N27+N28)/2)*'8 Cost of Production'!$C29/52*'1 Enterprises'!N22</f>
        <v>0</v>
      </c>
      <c r="O29" s="61">
        <f>((O14+O15+O16+O17+O20)*$C29/52*'1 Enterprises'!O22)+((O18+O19+O22+O24+O26+O27+O28)/2)*'8 Cost of Production'!$C29/52*'1 Enterprises'!O22</f>
        <v>0</v>
      </c>
      <c r="P29" s="61">
        <f>((P14+P15+P16+P17+P20)*$C29/52*'1 Enterprises'!P22)+((P18+P19+P22+P24+P26+P27+P28)/2)*'8 Cost of Production'!$C29/52*'1 Enterprises'!P22</f>
        <v>0</v>
      </c>
      <c r="Q29" s="61">
        <f>((Q14+Q15+Q16+Q17+Q20)*$C29/52*'1 Enterprises'!Q22)+((Q18+Q19+Q22+Q24+Q26+Q27+Q28)/2)*'8 Cost of Production'!$C29/52*'1 Enterprises'!Q22</f>
        <v>0</v>
      </c>
      <c r="R29" s="61">
        <f>((R14+R15+R16+R17+R20)*$C29/52*'1 Enterprises'!R22)+((R18+R19+R22+R24+R26+R27+R28)/2)*'8 Cost of Production'!$C29/52*'1 Enterprises'!R22</f>
        <v>0</v>
      </c>
      <c r="S29" s="61">
        <f>((S14+S15+S16+S17+S20)*$C29/52*'1 Enterprises'!S22)+((S18+S19+S22+S24+S26+S27+S28)/2)*'8 Cost of Production'!$C29/52*'1 Enterprises'!S22</f>
        <v>0</v>
      </c>
      <c r="T29" s="61">
        <f>((T14+T15+T16+T17+T20)*$C29/52*'1 Enterprises'!T22)+((T18+T19+T22+T24+T26+T27+T28)/2)*'8 Cost of Production'!$C29/52*'1 Enterprises'!T22</f>
        <v>0</v>
      </c>
      <c r="U29" s="61">
        <f>((U14+U15+U16+U17+U20)*$C29/52*'1 Enterprises'!U22)+((U18+U19+U22+U24+U26+U27+U28)/2)*'8 Cost of Production'!$C29/52*'1 Enterprises'!U22</f>
        <v>0</v>
      </c>
      <c r="V29" s="61">
        <f>((V14+V15+V16+V17+V20)*$C29/52*'1 Enterprises'!V22)+((V18+V19+V22+V24+V26+V27+V28)/2)*'8 Cost of Production'!$C29/52*'1 Enterprises'!V22</f>
        <v>0</v>
      </c>
      <c r="W29" s="61">
        <f>((W14+W15+W16+W17+W20)*$C29/52*'1 Enterprises'!W22)+((W18+W19+W22+W24+W26+W27+W28)/2)*'8 Cost of Production'!$C29/52*'1 Enterprises'!W22</f>
        <v>0</v>
      </c>
      <c r="X29" s="61">
        <f>((X14+X15+X16+X17+X20)*$C29/52*'1 Enterprises'!X22)+((X18+X19+X22+X24+X26+X27+X28)/2)*'8 Cost of Production'!$C29/52*'1 Enterprises'!X22</f>
        <v>0</v>
      </c>
      <c r="Y29" s="61">
        <f>((Y14+Y15+Y16+Y17+Y20)*$C29/52*'1 Enterprises'!Y22)+((Y18+Y19+Y22+Y24+Y26+Y27+Y28)/2)*'8 Cost of Production'!$C29/52*'1 Enterprises'!Y22</f>
        <v>0</v>
      </c>
      <c r="Z29" s="61">
        <f>((Z14+Z15+Z16+Z17+Z20)*$C29/52*'1 Enterprises'!Z22)+((Z18+Z19+Z22+Z24+Z26+Z27+Z28)/2)*'8 Cost of Production'!$C29/52*'1 Enterprises'!Z22</f>
        <v>0</v>
      </c>
      <c r="AA29" s="61">
        <f>((AA14+AA15+AA16+AA17+AA20)*$C29/52*'1 Enterprises'!AA22)+((AA18+AA19+AA22+AA24+AA26+AA27+AA28)/2)*'8 Cost of Production'!$C29/52*'1 Enterprises'!AA22</f>
        <v>0</v>
      </c>
      <c r="AB29" s="61">
        <f>((AB14+AB15+AB16+AB17+AB20)*$C29/52*'1 Enterprises'!AB22)+((AB18+AB19+AB22+AB24+AB26+AB27+AB28)/2)*'8 Cost of Production'!$C29/52*'1 Enterprises'!AB22</f>
        <v>0</v>
      </c>
      <c r="AC29" s="61">
        <f>((AC14+AC15+AC16+AC17+AC20)*$C29/52*'1 Enterprises'!AC22)+((AC18+AC19+AC22+AC24+AC26+AC27+AC28)/2)*'8 Cost of Production'!$C29/52*'1 Enterprises'!AC22</f>
        <v>0</v>
      </c>
      <c r="AD29" s="61">
        <f>((AD14+AD15+AD16+AD17+AD20)*$C29/52*'1 Enterprises'!AD22)+((AD18+AD19+AD22+AD24+AD26+AD27+AD28)/2)*'8 Cost of Production'!$C29/52*'1 Enterprises'!AD22</f>
        <v>0</v>
      </c>
      <c r="AE29" s="61">
        <f>((AE14+AE15+AE16+AE17+AE20)*$C29/52*'1 Enterprises'!AE22)+((AE18+AE19+AE22+AE24+AE26+AE27+AE28)/2)*'8 Cost of Production'!$C29/52*'1 Enterprises'!AE22</f>
        <v>0</v>
      </c>
      <c r="AF29" s="61">
        <f>((AF14+AF15+AF16+AF17+AF20)*$C29/52*'1 Enterprises'!AF22)+((AF18+AF19+AF22+AF24+AF26+AF27+AF28)/2)*'8 Cost of Production'!$C29/52*'1 Enterprises'!AF22</f>
        <v>0</v>
      </c>
      <c r="AG29" s="61">
        <f>((AG14+AG15+AG16+AG17+AG20)*$C29/52*'1 Enterprises'!AG22)+((AG18+AG19+AG22+AG24+AG26+AG27+AG28)/2)*'8 Cost of Production'!$C29/52*'1 Enterprises'!AG22</f>
        <v>0</v>
      </c>
      <c r="AH29" s="61">
        <f>((AH14+AH15+AH16+AH17+AH20)*$C29/52*'1 Enterprises'!AH22)+((AH18+AH19+AH22+AH24+AH26+AH27+AH28)/2)*'8 Cost of Production'!$C29/52*'1 Enterprises'!AH22</f>
        <v>0</v>
      </c>
      <c r="AI29" s="61">
        <f>((AI14+AI15+AI16+AI17+AI20)*$C29/52*'1 Enterprises'!AI22)+((AI18+AI19+AI22+AI24+AI26+AI27+AI28)/2)*'8 Cost of Production'!$C29/52*'1 Enterprises'!AI22</f>
        <v>0</v>
      </c>
      <c r="AJ29" s="61">
        <f>((AJ14+AJ15+AJ16+AJ17+AJ20)*$C29/52*'1 Enterprises'!AJ22)+((AJ18+AJ19+AJ22+AJ24+AJ26+AJ27+AJ28)/2)*'8 Cost of Production'!$C29/52*'1 Enterprises'!AJ22</f>
        <v>0</v>
      </c>
      <c r="AK29" s="61">
        <f>((AK14+AK15+AK16+AK17+AK20)*$C29/52*'1 Enterprises'!AK22)+((AK18+AK19+AK22+AK24+AK26+AK27+AK28)/2)*'8 Cost of Production'!$C29/52*'1 Enterprises'!AK22</f>
        <v>0</v>
      </c>
      <c r="AL29" s="61">
        <f>((AL14+AL15+AL16+AL17+AL20)*$C29/52*'1 Enterprises'!AL22)+((AL18+AL19+AL22+AL24+AL26+AL27+AL28)/2)*'8 Cost of Production'!$C29/52*'1 Enterprises'!AL22</f>
        <v>0</v>
      </c>
      <c r="AM29" s="61">
        <f>((AM14+AM15+AM16+AM17+AM20)*$C29/52*'1 Enterprises'!AM22)+((AM18+AM19+AM22+AM24+AM26+AM27+AM28)/2)*'8 Cost of Production'!$C29/52*'1 Enterprises'!AM22</f>
        <v>0</v>
      </c>
      <c r="AN29" s="61">
        <f>((AN14+AN15+AN16+AN17+AN20)*$C29/52*'1 Enterprises'!AN22)+((AN18+AN19+AN22+AN24+AN26+AN27+AN28)/2)*'8 Cost of Production'!$C29/52*'1 Enterprises'!AN22</f>
        <v>0</v>
      </c>
      <c r="AO29" s="61">
        <f>((AO14+AO15+AO16+AO17+AO20)*$C29/52*'1 Enterprises'!AO22)+((AO18+AO19+AO22+AO24+AO26+AO27+AO28)/2)*'8 Cost of Production'!$C29/52*'1 Enterprises'!AO22</f>
        <v>0</v>
      </c>
      <c r="AP29" s="61">
        <f>((AP14+AP15+AP16+AP17+AP20)*$C29/52*'1 Enterprises'!AP22)+((AP18+AP19+AP22+AP24+AP26+AP27+AP28)/2)*'8 Cost of Production'!$C29/52*'1 Enterprises'!AP22</f>
        <v>0</v>
      </c>
      <c r="AQ29" s="61">
        <f>((AQ14+AQ15+AQ16+AQ17+AQ20)*$C29/52*'1 Enterprises'!AQ22)+((AQ18+AQ19+AQ22+AQ24+AQ26+AQ27+AQ28)/2)*'8 Cost of Production'!$C29/52*'1 Enterprises'!AQ22</f>
        <v>0</v>
      </c>
      <c r="AR29" s="61">
        <f>((AR14+AR15+AR16+AR17+AR20)*$C29/52*'1 Enterprises'!AR22)+((AR18+AR19+AR22+AR24+AR26+AR27+AR28)/2)*'8 Cost of Production'!$C29/52*'1 Enterprises'!AR22</f>
        <v>0</v>
      </c>
      <c r="AS29" s="61">
        <f>((AS14+AS15+AS16+AS17+AS20)*$C29/52*'1 Enterprises'!AS22)+((AS18+AS19+AS22+AS24+AS26+AS27+AS28)/2)*'8 Cost of Production'!$C29/52*'1 Enterprises'!AS22</f>
        <v>0</v>
      </c>
      <c r="AT29" s="61">
        <f>((AT14+AT15+AT16+AT17+AT20)*$C29/52*'1 Enterprises'!AT22)+((AT18+AT19+AT22+AT24+AT26+AT27+AT28)/2)*'8 Cost of Production'!$C29/52*'1 Enterprises'!AT22</f>
        <v>0</v>
      </c>
      <c r="AU29" s="61">
        <f>((AU14+AU15+AU16+AU17+AU20)*$C29/52*'1 Enterprises'!AU22)+((AU18+AU19+AU22+AU24+AU26+AU27+AU28)/2)*'8 Cost of Production'!$C29/52*'1 Enterprises'!AU22</f>
        <v>0</v>
      </c>
      <c r="AV29" s="61">
        <f>((AV14+AV15+AV16+AV17+AV20)*$C29/52*'1 Enterprises'!AV22)+((AV18+AV19+AV22+AV24+AV26+AV27+AV28)/2)*'8 Cost of Production'!$C29/52*'1 Enterprises'!AV22</f>
        <v>0</v>
      </c>
      <c r="AW29" s="61">
        <f>((AW14+AW15+AW16+AW17+AW20)*$C29/52*'1 Enterprises'!AW22)+((AW18+AW19+AW22+AW24+AW26+AW27+AW28)/2)*'8 Cost of Production'!$C29/52*'1 Enterprises'!AW22</f>
        <v>0</v>
      </c>
      <c r="AX29" s="61">
        <f>((AX14+AX15+AX16+AX17+AX20)*$C29/52*'1 Enterprises'!AX22)+((AX18+AX19+AX22+AX24+AX26+AX27+AX28)/2)*'8 Cost of Production'!$C29/52*'1 Enterprises'!AX22</f>
        <v>0</v>
      </c>
      <c r="AY29" s="61">
        <f>((AY14+AY15+AY16+AY17+AY20)*$C29/52*'1 Enterprises'!AY22)+((AY18+AY19+AY22+AY24+AY26+AY27+AY28)/2)*'8 Cost of Production'!$C29/52*'1 Enterprises'!AY22</f>
        <v>0</v>
      </c>
      <c r="AZ29" s="61">
        <f>((AZ14+AZ15+AZ16+AZ17+AZ20)*$C29/52*'1 Enterprises'!AZ22)+((AZ18+AZ19+AZ22+AZ24+AZ26+AZ27+AZ28)/2)*'8 Cost of Production'!$C29/52*'1 Enterprises'!AZ22</f>
        <v>0</v>
      </c>
      <c r="BA29" s="61">
        <f>((BA14+BA15+BA16+BA17+BA20)*$C29/52*'1 Enterprises'!BA22)+((BA18+BA19+BA22+BA24+BA26+BA27+BA28)/2)*'8 Cost of Production'!$C29/52*'1 Enterprises'!BA22</f>
        <v>0</v>
      </c>
      <c r="BB29" s="61">
        <f>((BB14+BB15+BB16+BB17+BB20)*$C29/52*'1 Enterprises'!BB22)+((BB18+BB19+BB22+BB24+BB26+BB27+BB28)/2)*'8 Cost of Production'!$C29/52*'1 Enterprises'!BB22</f>
        <v>0</v>
      </c>
      <c r="BC29" s="61">
        <f>((BC14+BC15+BC16+BC17+BC20)*$C29/52*'1 Enterprises'!BC22)+((BC18+BC19+BC22+BC24+BC26+BC27+BC28)/2)*'8 Cost of Production'!$C29/52*'1 Enterprises'!BC22</f>
        <v>0</v>
      </c>
      <c r="BD29" s="61">
        <f>((BD14+BD15+BD16+BD17+BD20)*$C29/52*'1 Enterprises'!BD22)+((BD18+BD19+BD22+BD24+BD26+BD27+BD28)/2)*'8 Cost of Production'!$C29/52*'1 Enterprises'!BD22</f>
        <v>0</v>
      </c>
      <c r="BE29" s="61">
        <f>((BE14+BE15+BE16+BE17+BE20)*$C29/52*'1 Enterprises'!BE22)+((BE18+BE19+BE22+BE24+BE26+BE27+BE28)/2)*'8 Cost of Production'!$C29/52*'1 Enterprises'!BE22</f>
        <v>0</v>
      </c>
      <c r="BF29" s="61">
        <f>((BF14+BF15+BF16+BF17+BF20)*$C29/52*'1 Enterprises'!BF22)+((BF18+BF19+BF22+BF24+BF26+BF27+BF28)/2)*'8 Cost of Production'!$C29/52*'1 Enterprises'!BF22</f>
        <v>0</v>
      </c>
      <c r="BG29" s="61">
        <f>((BG14+BG15+BG16+BG17+BG20)*$C29/52*'1 Enterprises'!BG22)+((BG18+BG19+BG22+BG24+BG26+BG27+BG28)/2)*'8 Cost of Production'!$C29/52*'1 Enterprises'!BG22</f>
        <v>0</v>
      </c>
      <c r="BH29" s="61">
        <f>((BH14+BH15+BH16+BH17+BH20)*$C29/52*'1 Enterprises'!BH22)+((BH18+BH19+BH22+BH24+BH26+BH27+BH28)/2)*'8 Cost of Production'!$C29/52*'1 Enterprises'!BH22</f>
        <v>0</v>
      </c>
      <c r="BI29" s="61">
        <f>((BI14+BI15+BI16+BI17+BI20)*$C29/52*'1 Enterprises'!BI22)+((BI18+BI19+BI22+BI24+BI26+BI27+BI28)/2)*'8 Cost of Production'!$C29/52*'1 Enterprises'!BI22</f>
        <v>0</v>
      </c>
      <c r="BJ29" s="61">
        <f>((BJ14+BJ15+BJ16+BJ17+BJ20)*$C29/52*'1 Enterprises'!BJ22)+((BJ18+BJ19+BJ22+BJ24+BJ26+BJ27+BJ28)/2)*'8 Cost of Production'!$C29/52*'1 Enterprises'!BJ22</f>
        <v>0</v>
      </c>
      <c r="BK29" s="61">
        <f>((BK14+BK15+BK16+BK17+BK20)*$C29/52*'1 Enterprises'!BK22)+((BK18+BK19+BK22+BK24+BK26+BK27+BK28)/2)*'8 Cost of Production'!$C29/52*'1 Enterprises'!BK22</f>
        <v>0</v>
      </c>
      <c r="BL29" s="61">
        <f>((BL14+BL15+BL16+BL17+BL20)*$C29/52*'1 Enterprises'!BL22)+((BL18+BL19+BL22+BL24+BL26+BL27+BL28)/2)*'8 Cost of Production'!$C29/52*'1 Enterprises'!BL22</f>
        <v>0</v>
      </c>
      <c r="BM29" s="61">
        <f>((BM14+BM15+BM16+BM17+BM20)*$C29/52*'1 Enterprises'!BM22)+((BM18+BM19+BM22+BM24+BM26+BM27+BM28)/2)*'8 Cost of Production'!$C29/52*'1 Enterprises'!BM22</f>
        <v>0</v>
      </c>
      <c r="BN29" s="61">
        <f>((BN14+BN15+BN16+BN17+BN20)*$C29/52*'1 Enterprises'!BN22)+((BN18+BN19+BN22+BN24+BN26+BN27+BN28)/2)*'8 Cost of Production'!$C29/52*'1 Enterprises'!BN22</f>
        <v>0</v>
      </c>
      <c r="BO29" s="61">
        <f>((BO14+BO15+BO16+BO17+BO20)*$C29/52*'1 Enterprises'!BO22)+((BO18+BO19+BO22+BO24+BO26+BO27+BO28)/2)*'8 Cost of Production'!$C29/52*'1 Enterprises'!BO22</f>
        <v>0</v>
      </c>
      <c r="BP29" s="61">
        <f>((BP14+BP15+BP16+BP17+BP20)*$C29/52*'1 Enterprises'!BP22)+((BP18+BP19+BP22+BP24+BP26+BP27+BP28)/2)*'8 Cost of Production'!$C29/52*'1 Enterprises'!BP22</f>
        <v>0</v>
      </c>
      <c r="BQ29" s="61">
        <f>((BQ14+BQ15+BQ16+BQ17+BQ20)*$C29/52*'1 Enterprises'!BQ22)+((BQ18+BQ19+BQ22+BQ24+BQ26+BQ27+BQ28)/2)*'8 Cost of Production'!$C29/52*'1 Enterprises'!BQ22</f>
        <v>0</v>
      </c>
      <c r="BR29" s="61">
        <f>((BR14+BR15+BR16+BR17+BR20)*$C29/52*'1 Enterprises'!BR22)+((BR18+BR19+BR22+BR24+BR26+BR27+BR28)/2)*'8 Cost of Production'!$C29/52*'1 Enterprises'!BR22</f>
        <v>0</v>
      </c>
      <c r="BS29" s="61">
        <f>((BS14+BS15+BS16+BS17+BS20)*$C29/52*'1 Enterprises'!BS22)+((BS18+BS19+BS22+BS24+BS26+BS27+BS28)/2)*'8 Cost of Production'!$C29/52*'1 Enterprises'!BS22</f>
        <v>0</v>
      </c>
      <c r="BT29" s="61">
        <f>((BT14+BT15+BT16+BT17+BT20)*$C29/52*'1 Enterprises'!BT22)+((BT18+BT19+BT22+BT24+BT26+BT27+BT28)/2)*'8 Cost of Production'!$C29/52*'1 Enterprises'!BT22</f>
        <v>0</v>
      </c>
      <c r="BU29" s="61">
        <f>((BU14+BU15+BU16+BU17+BU20)*$C29/52*'1 Enterprises'!BU22)+((BU18+BU19+BU22+BU24+BU26+BU27+BU28)/2)*'8 Cost of Production'!$C29/52*'1 Enterprises'!BU22</f>
        <v>0</v>
      </c>
      <c r="BV29" s="61">
        <f>((BV14+BV15+BV16+BV17+BV20)*$C29/52*'1 Enterprises'!BV22)+((BV18+BV19+BV22+BV24+BV26+BV27+BV28)/2)*'8 Cost of Production'!$C29/52*'1 Enterprises'!BV22</f>
        <v>0</v>
      </c>
      <c r="BW29" s="61">
        <f>((BW14+BW15+BW16+BW17+BW20)*$C29/52*'1 Enterprises'!BW22)+((BW18+BW19+BW22+BW24+BW26+BW27+BW28)/2)*'8 Cost of Production'!$C29/52*'1 Enterprises'!BW22</f>
        <v>0</v>
      </c>
      <c r="BX29" s="61">
        <f>((BX14+BX15+BX16+BX17+BX20)*$C29/52*'1 Enterprises'!BX22)+((BX18+BX19+BX22+BX24+BX26+BX27+BX28)/2)*'8 Cost of Production'!$C29/52*'1 Enterprises'!BX22</f>
        <v>0</v>
      </c>
      <c r="BY29" s="61">
        <f>((BY14+BY15+BY16+BY17+BY20)*$C29/52*'1 Enterprises'!BY22)+((BY18+BY19+BY22+BY24+BY26+BY27+BY28)/2)*'8 Cost of Production'!$C29/52*'1 Enterprises'!BY22</f>
        <v>0</v>
      </c>
      <c r="BZ29" s="61">
        <f>((BZ14+BZ15+BZ16+BZ17+BZ20)*$C29/52*'1 Enterprises'!BZ22)+((BZ18+BZ19+BZ22+BZ24+BZ26+BZ27+BZ28)/2)*'8 Cost of Production'!$C29/52*'1 Enterprises'!BZ22</f>
        <v>0</v>
      </c>
      <c r="CA29" s="61">
        <f>((CA14+CA15+CA16+CA17+CA20)*$C29/52*'1 Enterprises'!CA22)+((CA18+CA19+CA22+CA24+CA26+CA27+CA28)/2)*'8 Cost of Production'!$C29/52*'1 Enterprises'!CA22</f>
        <v>0</v>
      </c>
      <c r="CB29" s="61">
        <f>((CB14+CB15+CB16+CB17+CB20)*$C29/52*'1 Enterprises'!CB22)+((CB18+CB19+CB22+CB24+CB26+CB27+CB28)/2)*'8 Cost of Production'!$C29/52*'1 Enterprises'!CB22</f>
        <v>0</v>
      </c>
      <c r="CC29" s="61">
        <f>((CC14+CC15+CC16+CC17+CC20)*$C29/52*'1 Enterprises'!CC22)+((CC18+CC19+CC22+CC24+CC26+CC27+CC28)/2)*'8 Cost of Production'!$C29/52*'1 Enterprises'!CC22</f>
        <v>0</v>
      </c>
      <c r="CD29" s="61">
        <f>((CD14+CD15+CD16+CD17+CD20)*$C29/52*'1 Enterprises'!CD22)+((CD18+CD19+CD22+CD24+CD26+CD27+CD28)/2)*'8 Cost of Production'!$C29/52*'1 Enterprises'!CD22</f>
        <v>0</v>
      </c>
      <c r="CE29" s="61">
        <f>((CE14+CE15+CE16+CE17+CE20)*$C29/52*'1 Enterprises'!CE22)+((CE18+CE19+CE22+CE24+CE26+CE27+CE28)/2)*'8 Cost of Production'!$C29/52*'1 Enterprises'!CE22</f>
        <v>0</v>
      </c>
      <c r="CF29" s="61">
        <f>((CF14+CF15+CF16+CF17+CF20)*$C29/52*'1 Enterprises'!CF22)+((CF18+CF19+CF22+CF24+CF26+CF27+CF28)/2)*'8 Cost of Production'!$C29/52*'1 Enterprises'!CF22</f>
        <v>0</v>
      </c>
      <c r="CG29" s="61">
        <f>((CG14+CG15+CG16+CG17+CG20)*$C29/52*'1 Enterprises'!CG22)+((CG18+CG19+CG22+CG24+CG26+CG27+CG28)/2)*'8 Cost of Production'!$C29/52*'1 Enterprises'!CG22</f>
        <v>0</v>
      </c>
      <c r="CH29" s="61">
        <f>((CH14+CH15+CH16+CH17+CH20)*$C29/52*'1 Enterprises'!CH22)+((CH18+CH19+CH22+CH24+CH26+CH27+CH28)/2)*'8 Cost of Production'!$C29/52*'1 Enterprises'!CH22</f>
        <v>0</v>
      </c>
      <c r="CI29" s="61">
        <f>((CI14+CI15+CI16+CI17+CI20)*$C29/52*'1 Enterprises'!CI22)+((CI18+CI19+CI22+CI24+CI26+CI27+CI28)/2)*'8 Cost of Production'!$C29/52*'1 Enterprises'!CI22</f>
        <v>0</v>
      </c>
      <c r="CJ29" s="61">
        <f>((CJ14+CJ15+CJ16+CJ17+CJ20)*$C29/52*'1 Enterprises'!CJ22)+((CJ18+CJ19+CJ22+CJ24+CJ26+CJ27+CJ28)/2)*'8 Cost of Production'!$C29/52*'1 Enterprises'!CJ22</f>
        <v>0</v>
      </c>
      <c r="CK29" s="61">
        <f>((CK14+CK15+CK16+CK17+CK20)*$C29/52*'1 Enterprises'!CK22)+((CK18+CK19+CK22+CK24+CK26+CK27+CK28)/2)*'8 Cost of Production'!$C29/52*'1 Enterprises'!CK22</f>
        <v>0</v>
      </c>
      <c r="CL29" s="61">
        <f>((CL14+CL15+CL16+CL17+CL20)*$C29/52*'1 Enterprises'!CL22)+((CL18+CL19+CL22+CL24+CL26+CL27+CL28)/2)*'8 Cost of Production'!$C29/52*'1 Enterprises'!CL22</f>
        <v>0</v>
      </c>
      <c r="CM29" s="61">
        <f>((CM14+CM15+CM16+CM17+CM20)*$C29/52*'1 Enterprises'!CM22)+((CM18+CM19+CM22+CM24+CM26+CM27+CM28)/2)*'8 Cost of Production'!$C29/52*'1 Enterprises'!CM22</f>
        <v>0</v>
      </c>
      <c r="CN29" s="61">
        <f>((CN14+CN15+CN16+CN17+CN20)*$C29/52*'1 Enterprises'!CN22)+((CN18+CN19+CN22+CN24+CN26+CN27+CN28)/2)*'8 Cost of Production'!$C29/52*'1 Enterprises'!CN22</f>
        <v>0</v>
      </c>
      <c r="CO29" s="61">
        <f>((CO14+CO15+CO16+CO17+CO20)*$C29/52*'1 Enterprises'!CO22)+((CO18+CO19+CO22+CO24+CO26+CO27+CO28)/2)*'8 Cost of Production'!$C29/52*'1 Enterprises'!CO22</f>
        <v>0</v>
      </c>
      <c r="CP29" s="61">
        <f>((CP14+CP15+CP16+CP17+CP20)*$C29/52*'1 Enterprises'!CP22)+((CP18+CP19+CP22+CP24+CP26+CP27+CP28)/2)*'8 Cost of Production'!$C29/52*'1 Enterprises'!CP22</f>
        <v>0</v>
      </c>
      <c r="CQ29" s="61">
        <f>((CQ14+CQ15+CQ16+CQ17+CQ20)*$C29/52*'1 Enterprises'!CQ22)+((CQ18+CQ19+CQ22+CQ24+CQ26+CQ27+CQ28)/2)*'8 Cost of Production'!$C29/52*'1 Enterprises'!CQ22</f>
        <v>0</v>
      </c>
      <c r="CR29" s="61">
        <f>((CR14+CR15+CR16+CR17+CR20)*$C29/52*'1 Enterprises'!CR22)+((CR18+CR19+CR22+CR24+CR26+CR27+CR28)/2)*'8 Cost of Production'!$C29/52*'1 Enterprises'!CR22</f>
        <v>0</v>
      </c>
      <c r="CS29" s="61">
        <f>((CS14+CS15+CS16+CS17+CS20)*$C29/52*'1 Enterprises'!CS22)+((CS18+CS19+CS22+CS24+CS26+CS27+CS28)/2)*'8 Cost of Production'!$C29/52*'1 Enterprises'!CS22</f>
        <v>0</v>
      </c>
      <c r="CT29" s="61">
        <f>((CT14+CT15+CT16+CT17+CT20)*$C29/52*'1 Enterprises'!CT22)+((CT18+CT19+CT22+CT24+CT26+CT27+CT28)/2)*'8 Cost of Production'!$C29/52*'1 Enterprises'!CT22</f>
        <v>0</v>
      </c>
      <c r="CU29" s="61">
        <f>((CU14+CU15+CU16+CU17+CU20)*$C29/52*'1 Enterprises'!CU22)+((CU18+CU19+CU22+CU24+CU26+CU27+CU28)/2)*'8 Cost of Production'!$C29/52*'1 Enterprises'!CU22</f>
        <v>0</v>
      </c>
      <c r="CV29" s="61">
        <f>((CV14+CV15+CV16+CV17+CV20)*$C29/52*'1 Enterprises'!CV22)+((CV18+CV19+CV22+CV24+CV26+CV27+CV28)/2)*'8 Cost of Production'!$C29/52*'1 Enterprises'!CV22</f>
        <v>0</v>
      </c>
      <c r="CW29" s="61">
        <f>((CW14+CW15+CW16+CW17+CW20)*$C29/52*'1 Enterprises'!CW22)+((CW18+CW19+CW22+CW24+CW26+CW27+CW28)/2)*'8 Cost of Production'!$C29/52*'1 Enterprises'!CW22</f>
        <v>0</v>
      </c>
      <c r="CX29" s="61">
        <f>((CX14+CX15+CX16+CX17+CX20)*$C29/52*'1 Enterprises'!CX22)+((CX18+CX19+CX22+CX24+CX26+CX27+CX28)/2)*'8 Cost of Production'!$C29/52*'1 Enterprises'!CX22</f>
        <v>0</v>
      </c>
      <c r="CY29" s="61">
        <f>((CY14+CY15+CY16+CY17+CY20)*$C29/52*'1 Enterprises'!CY22)+((CY18+CY19+CY22+CY24+CY26+CY27+CY28)/2)*'8 Cost of Production'!$C29/52*'1 Enterprises'!CY22</f>
        <v>0</v>
      </c>
      <c r="DB29" s="162">
        <f t="shared" si="11"/>
        <v>0</v>
      </c>
      <c r="DC29" s="161">
        <f>D29*'1 Enterprises'!D$6</f>
        <v>0</v>
      </c>
      <c r="DD29" s="161">
        <f>E29*'1 Enterprises'!E$6</f>
        <v>0</v>
      </c>
      <c r="DE29" s="161">
        <f>F29*'1 Enterprises'!F$6</f>
        <v>0</v>
      </c>
      <c r="DF29" s="161">
        <f>G29*'1 Enterprises'!G$6</f>
        <v>0</v>
      </c>
      <c r="DG29" s="161">
        <f>H29*'1 Enterprises'!H$6</f>
        <v>0</v>
      </c>
      <c r="DH29" s="161">
        <f>I29*'1 Enterprises'!I$6</f>
        <v>0</v>
      </c>
      <c r="DI29" s="161">
        <f>J29*'1 Enterprises'!J$6</f>
        <v>0</v>
      </c>
      <c r="DJ29" s="161">
        <f>K29*'1 Enterprises'!K$6</f>
        <v>0</v>
      </c>
      <c r="DK29" s="161">
        <f>L29*'1 Enterprises'!L$6</f>
        <v>0</v>
      </c>
      <c r="DL29" s="161">
        <f>M29*'1 Enterprises'!M$6</f>
        <v>0</v>
      </c>
      <c r="DM29" s="161">
        <f>N29*'1 Enterprises'!N$6</f>
        <v>0</v>
      </c>
      <c r="DN29" s="161">
        <f>O29*'1 Enterprises'!O$6</f>
        <v>0</v>
      </c>
      <c r="DO29" s="161">
        <f>P29*'1 Enterprises'!P$6</f>
        <v>0</v>
      </c>
      <c r="DP29" s="161">
        <f>Q29*'1 Enterprises'!Q$6</f>
        <v>0</v>
      </c>
      <c r="DQ29" s="161">
        <f>R29*'1 Enterprises'!R$6</f>
        <v>0</v>
      </c>
      <c r="DR29" s="161">
        <f>S29*'1 Enterprises'!S$6</f>
        <v>0</v>
      </c>
      <c r="DS29" s="161">
        <f>T29*'1 Enterprises'!T$6</f>
        <v>0</v>
      </c>
      <c r="DT29" s="161">
        <f>U29*'1 Enterprises'!U$6</f>
        <v>0</v>
      </c>
      <c r="DU29" s="161">
        <f>V29*'1 Enterprises'!V$6</f>
        <v>0</v>
      </c>
      <c r="DV29" s="161">
        <f>W29*'1 Enterprises'!W$6</f>
        <v>0</v>
      </c>
      <c r="DW29" s="161">
        <f>X29*'1 Enterprises'!X$6</f>
        <v>0</v>
      </c>
      <c r="DX29" s="161">
        <f>Y29*'1 Enterprises'!Y$6</f>
        <v>0</v>
      </c>
      <c r="DY29" s="161">
        <f>Z29*'1 Enterprises'!Z$6</f>
        <v>0</v>
      </c>
      <c r="DZ29" s="161">
        <f>AA29*'1 Enterprises'!AA$6</f>
        <v>0</v>
      </c>
      <c r="EA29" s="161">
        <f>AB29*'1 Enterprises'!AB$6</f>
        <v>0</v>
      </c>
      <c r="EB29" s="161">
        <f>AC29*'1 Enterprises'!AC$6</f>
        <v>0</v>
      </c>
      <c r="EC29" s="161">
        <f>AD29*'1 Enterprises'!AD$6</f>
        <v>0</v>
      </c>
      <c r="ED29" s="161">
        <f>AE29*'1 Enterprises'!AE$6</f>
        <v>0</v>
      </c>
      <c r="EE29" s="161">
        <f>AF29*'1 Enterprises'!AF$6</f>
        <v>0</v>
      </c>
      <c r="EF29" s="161">
        <f>AG29*'1 Enterprises'!AG$6</f>
        <v>0</v>
      </c>
      <c r="EG29" s="161">
        <f>AH29*'1 Enterprises'!AH$6</f>
        <v>0</v>
      </c>
      <c r="EH29" s="161">
        <f>AI29*'1 Enterprises'!AI$6</f>
        <v>0</v>
      </c>
      <c r="EI29" s="161">
        <f>AJ29*'1 Enterprises'!AJ$6</f>
        <v>0</v>
      </c>
      <c r="EJ29" s="161">
        <f>AK29*'1 Enterprises'!AK$6</f>
        <v>0</v>
      </c>
      <c r="EK29" s="161">
        <f>AL29*'1 Enterprises'!AL$6</f>
        <v>0</v>
      </c>
      <c r="EL29" s="161">
        <f>AM29*'1 Enterprises'!AM$6</f>
        <v>0</v>
      </c>
      <c r="EM29" s="161">
        <f>AN29*'1 Enterprises'!AN$6</f>
        <v>0</v>
      </c>
      <c r="EN29" s="161">
        <f>AO29*'1 Enterprises'!AO$6</f>
        <v>0</v>
      </c>
      <c r="EO29" s="161">
        <f>AP29*'1 Enterprises'!AP$6</f>
        <v>0</v>
      </c>
      <c r="EP29" s="161">
        <f>AQ29*'1 Enterprises'!AQ$6</f>
        <v>0</v>
      </c>
      <c r="EQ29" s="161">
        <f>AR29*'1 Enterprises'!AR$6</f>
        <v>0</v>
      </c>
      <c r="ER29" s="161">
        <f>AS29*'1 Enterprises'!AS$6</f>
        <v>0</v>
      </c>
      <c r="ES29" s="161">
        <f>AT29*'1 Enterprises'!AT$6</f>
        <v>0</v>
      </c>
      <c r="ET29" s="161">
        <f>AU29*'1 Enterprises'!AU$6</f>
        <v>0</v>
      </c>
      <c r="EU29" s="161">
        <f>AV29*'1 Enterprises'!AV$6</f>
        <v>0</v>
      </c>
      <c r="EV29" s="161">
        <f>AW29*'1 Enterprises'!AW$6</f>
        <v>0</v>
      </c>
      <c r="EW29" s="161">
        <f>AX29*'1 Enterprises'!AX$6</f>
        <v>0</v>
      </c>
      <c r="EX29" s="161">
        <f>AY29*'1 Enterprises'!AY$6</f>
        <v>0</v>
      </c>
      <c r="EY29" s="161">
        <f>AZ29*'1 Enterprises'!AZ$6</f>
        <v>0</v>
      </c>
      <c r="EZ29" s="161">
        <f>BA29*'1 Enterprises'!BA$6</f>
        <v>0</v>
      </c>
      <c r="FA29" s="161">
        <f>BB29*'1 Enterprises'!BB$6</f>
        <v>0</v>
      </c>
      <c r="FB29" s="161">
        <f>BC29*'1 Enterprises'!BC$6</f>
        <v>0</v>
      </c>
      <c r="FC29" s="161">
        <f>BD29*'1 Enterprises'!BD$6</f>
        <v>0</v>
      </c>
      <c r="FD29" s="161">
        <f>BE29*'1 Enterprises'!BE$6</f>
        <v>0</v>
      </c>
      <c r="FE29" s="161">
        <f>BF29*'1 Enterprises'!BF$6</f>
        <v>0</v>
      </c>
      <c r="FF29" s="161">
        <f>BG29*'1 Enterprises'!BG$6</f>
        <v>0</v>
      </c>
      <c r="FG29" s="161">
        <f>BH29*'1 Enterprises'!BH$6</f>
        <v>0</v>
      </c>
      <c r="FH29" s="161">
        <f>BI29*'1 Enterprises'!BI$6</f>
        <v>0</v>
      </c>
      <c r="FI29" s="161">
        <f>BJ29*'1 Enterprises'!BJ$6</f>
        <v>0</v>
      </c>
      <c r="FJ29" s="161">
        <f>BK29*'1 Enterprises'!BK$6</f>
        <v>0</v>
      </c>
      <c r="FK29" s="161">
        <f>BL29*'1 Enterprises'!BL$6</f>
        <v>0</v>
      </c>
      <c r="FL29" s="161">
        <f>BM29*'1 Enterprises'!BM$6</f>
        <v>0</v>
      </c>
      <c r="FM29" s="161">
        <f>BN29*'1 Enterprises'!BN$6</f>
        <v>0</v>
      </c>
      <c r="FN29" s="161">
        <f>BO29*'1 Enterprises'!BO$6</f>
        <v>0</v>
      </c>
      <c r="FO29" s="161">
        <f>BP29*'1 Enterprises'!BP$6</f>
        <v>0</v>
      </c>
      <c r="FP29" s="161">
        <f>BQ29*'1 Enterprises'!BQ$6</f>
        <v>0</v>
      </c>
      <c r="FQ29" s="161">
        <f>BR29*'1 Enterprises'!BR$6</f>
        <v>0</v>
      </c>
      <c r="FR29" s="161">
        <f>BS29*'1 Enterprises'!BS$6</f>
        <v>0</v>
      </c>
      <c r="FS29" s="161">
        <f>BT29*'1 Enterprises'!BT$6</f>
        <v>0</v>
      </c>
      <c r="FT29" s="161">
        <f>BU29*'1 Enterprises'!BU$6</f>
        <v>0</v>
      </c>
      <c r="FU29" s="161">
        <f>BV29*'1 Enterprises'!BV$6</f>
        <v>0</v>
      </c>
      <c r="FV29" s="161">
        <f>BW29*'1 Enterprises'!BW$6</f>
        <v>0</v>
      </c>
      <c r="FW29" s="161">
        <f>BX29*'1 Enterprises'!BX$6</f>
        <v>0</v>
      </c>
      <c r="FX29" s="161">
        <f>BY29*'1 Enterprises'!BY$6</f>
        <v>0</v>
      </c>
      <c r="FY29" s="161">
        <f>BZ29*'1 Enterprises'!BZ$6</f>
        <v>0</v>
      </c>
      <c r="FZ29" s="161">
        <f>CA29*'1 Enterprises'!CA$6</f>
        <v>0</v>
      </c>
      <c r="GA29" s="161">
        <f>CB29*'1 Enterprises'!CB$6</f>
        <v>0</v>
      </c>
      <c r="GB29" s="161">
        <f>CC29*'1 Enterprises'!CC$6</f>
        <v>0</v>
      </c>
      <c r="GC29" s="161">
        <f>CD29*'1 Enterprises'!CD$6</f>
        <v>0</v>
      </c>
      <c r="GD29" s="161">
        <f>CE29*'1 Enterprises'!CE$6</f>
        <v>0</v>
      </c>
      <c r="GE29" s="161">
        <f>CF29*'1 Enterprises'!CF$6</f>
        <v>0</v>
      </c>
      <c r="GF29" s="161">
        <f>CG29*'1 Enterprises'!CG$6</f>
        <v>0</v>
      </c>
      <c r="GG29" s="161">
        <f>CH29*'1 Enterprises'!CH$6</f>
        <v>0</v>
      </c>
      <c r="GH29" s="161">
        <f>CI29*'1 Enterprises'!CI$6</f>
        <v>0</v>
      </c>
      <c r="GI29" s="161">
        <f>CJ29*'1 Enterprises'!CJ$6</f>
        <v>0</v>
      </c>
      <c r="GJ29" s="161">
        <f>CK29*'1 Enterprises'!CK$6</f>
        <v>0</v>
      </c>
      <c r="GK29" s="161">
        <f>CL29*'1 Enterprises'!CL$6</f>
        <v>0</v>
      </c>
      <c r="GL29" s="161">
        <f>CM29*'1 Enterprises'!CM$6</f>
        <v>0</v>
      </c>
      <c r="GM29" s="161">
        <f>CN29*'1 Enterprises'!CN$6</f>
        <v>0</v>
      </c>
      <c r="GN29" s="161">
        <f>CO29*'1 Enterprises'!CO$6</f>
        <v>0</v>
      </c>
      <c r="GO29" s="161">
        <f>CP29*'1 Enterprises'!CP$6</f>
        <v>0</v>
      </c>
      <c r="GP29" s="161">
        <f>CQ29*'1 Enterprises'!CQ$6</f>
        <v>0</v>
      </c>
      <c r="GQ29" s="161">
        <f>CR29*'1 Enterprises'!CR$6</f>
        <v>0</v>
      </c>
      <c r="GR29" s="161">
        <f>CS29*'1 Enterprises'!CS$6</f>
        <v>0</v>
      </c>
      <c r="GS29" s="161">
        <f>CT29*'1 Enterprises'!CT$6</f>
        <v>0</v>
      </c>
      <c r="GT29" s="161">
        <f>CU29*'1 Enterprises'!CU$6</f>
        <v>0</v>
      </c>
      <c r="GU29" s="161">
        <f>CV29*'1 Enterprises'!CV$6</f>
        <v>0</v>
      </c>
      <c r="GV29" s="161">
        <f>CW29*'1 Enterprises'!CW$6</f>
        <v>0</v>
      </c>
      <c r="GW29" s="161">
        <f>CX29*'1 Enterprises'!CX$6</f>
        <v>0</v>
      </c>
      <c r="GX29" s="161">
        <f>CY29*'1 Enterprises'!CY$6</f>
        <v>0</v>
      </c>
    </row>
    <row r="30" spans="2:103" ht="12.75">
      <c r="B30" s="63" t="s">
        <v>385</v>
      </c>
      <c r="C30" s="1"/>
      <c r="D30" s="84">
        <f>SUM(D14:D29)-D21</f>
        <v>0</v>
      </c>
      <c r="E30" s="84">
        <f aca="true" t="shared" si="12" ref="E30:AB30">SUM(E14:E29)-E21</f>
        <v>0</v>
      </c>
      <c r="F30" s="84">
        <f t="shared" si="12"/>
        <v>0</v>
      </c>
      <c r="G30" s="84">
        <f t="shared" si="12"/>
        <v>0</v>
      </c>
      <c r="H30" s="84">
        <f t="shared" si="12"/>
        <v>0</v>
      </c>
      <c r="I30" s="84">
        <f t="shared" si="12"/>
        <v>0</v>
      </c>
      <c r="J30" s="84">
        <f t="shared" si="12"/>
        <v>0</v>
      </c>
      <c r="K30" s="84">
        <f t="shared" si="12"/>
        <v>0</v>
      </c>
      <c r="L30" s="84">
        <f t="shared" si="12"/>
        <v>0</v>
      </c>
      <c r="M30" s="84">
        <f t="shared" si="12"/>
        <v>0</v>
      </c>
      <c r="N30" s="84">
        <f t="shared" si="12"/>
        <v>0</v>
      </c>
      <c r="O30" s="84">
        <f t="shared" si="12"/>
        <v>0</v>
      </c>
      <c r="P30" s="84">
        <f t="shared" si="12"/>
        <v>0</v>
      </c>
      <c r="Q30" s="84">
        <f t="shared" si="12"/>
        <v>0</v>
      </c>
      <c r="R30" s="84">
        <f t="shared" si="12"/>
        <v>0</v>
      </c>
      <c r="S30" s="84">
        <f t="shared" si="12"/>
        <v>0</v>
      </c>
      <c r="T30" s="84">
        <f t="shared" si="12"/>
        <v>0</v>
      </c>
      <c r="U30" s="84">
        <f t="shared" si="12"/>
        <v>0</v>
      </c>
      <c r="V30" s="84">
        <f t="shared" si="12"/>
        <v>0</v>
      </c>
      <c r="W30" s="84">
        <f t="shared" si="12"/>
        <v>0</v>
      </c>
      <c r="X30" s="84">
        <f t="shared" si="12"/>
        <v>0</v>
      </c>
      <c r="Y30" s="84">
        <f t="shared" si="12"/>
        <v>0</v>
      </c>
      <c r="Z30" s="84">
        <f t="shared" si="12"/>
        <v>0</v>
      </c>
      <c r="AA30" s="84">
        <f t="shared" si="12"/>
        <v>0</v>
      </c>
      <c r="AB30" s="84">
        <f t="shared" si="12"/>
        <v>0</v>
      </c>
      <c r="AC30" s="84">
        <f aca="true" t="shared" si="13" ref="AC30:AP30">SUM(AC14:AC29)-AC21</f>
        <v>0</v>
      </c>
      <c r="AD30" s="84">
        <f t="shared" si="13"/>
        <v>0</v>
      </c>
      <c r="AE30" s="84">
        <f t="shared" si="13"/>
        <v>0</v>
      </c>
      <c r="AF30" s="84">
        <f t="shared" si="13"/>
        <v>0</v>
      </c>
      <c r="AG30" s="84">
        <f t="shared" si="13"/>
        <v>0</v>
      </c>
      <c r="AH30" s="84">
        <f t="shared" si="13"/>
        <v>0</v>
      </c>
      <c r="AI30" s="84">
        <f t="shared" si="13"/>
        <v>0</v>
      </c>
      <c r="AJ30" s="84">
        <f t="shared" si="13"/>
        <v>0</v>
      </c>
      <c r="AK30" s="84">
        <f t="shared" si="13"/>
        <v>0</v>
      </c>
      <c r="AL30" s="84">
        <f t="shared" si="13"/>
        <v>0</v>
      </c>
      <c r="AM30" s="84">
        <f t="shared" si="13"/>
        <v>0</v>
      </c>
      <c r="AN30" s="84">
        <f t="shared" si="13"/>
        <v>0</v>
      </c>
      <c r="AO30" s="84">
        <f t="shared" si="13"/>
        <v>0</v>
      </c>
      <c r="AP30" s="84">
        <f t="shared" si="13"/>
        <v>0</v>
      </c>
      <c r="AQ30" s="84">
        <f aca="true" t="shared" si="14" ref="AQ30:BD30">SUM(AQ14:AQ29)-AQ21</f>
        <v>0</v>
      </c>
      <c r="AR30" s="84">
        <f t="shared" si="14"/>
        <v>0</v>
      </c>
      <c r="AS30" s="84">
        <f t="shared" si="14"/>
        <v>0</v>
      </c>
      <c r="AT30" s="84">
        <f t="shared" si="14"/>
        <v>0</v>
      </c>
      <c r="AU30" s="84">
        <f t="shared" si="14"/>
        <v>0</v>
      </c>
      <c r="AV30" s="84">
        <f t="shared" si="14"/>
        <v>0</v>
      </c>
      <c r="AW30" s="84">
        <f t="shared" si="14"/>
        <v>0</v>
      </c>
      <c r="AX30" s="84">
        <f t="shared" si="14"/>
        <v>0</v>
      </c>
      <c r="AY30" s="84">
        <f t="shared" si="14"/>
        <v>0</v>
      </c>
      <c r="AZ30" s="84">
        <f t="shared" si="14"/>
        <v>0</v>
      </c>
      <c r="BA30" s="84">
        <f t="shared" si="14"/>
        <v>0</v>
      </c>
      <c r="BB30" s="84">
        <f t="shared" si="14"/>
        <v>0</v>
      </c>
      <c r="BC30" s="84">
        <f t="shared" si="14"/>
        <v>0</v>
      </c>
      <c r="BD30" s="84">
        <f t="shared" si="14"/>
        <v>0</v>
      </c>
      <c r="BE30" s="84">
        <f aca="true" t="shared" si="15" ref="BE30:BR30">SUM(BE14:BE29)-BE21</f>
        <v>0</v>
      </c>
      <c r="BF30" s="84">
        <f t="shared" si="15"/>
        <v>0</v>
      </c>
      <c r="BG30" s="84">
        <f t="shared" si="15"/>
        <v>0</v>
      </c>
      <c r="BH30" s="84">
        <f t="shared" si="15"/>
        <v>0</v>
      </c>
      <c r="BI30" s="84">
        <f t="shared" si="15"/>
        <v>0</v>
      </c>
      <c r="BJ30" s="84">
        <f t="shared" si="15"/>
        <v>0</v>
      </c>
      <c r="BK30" s="84">
        <f t="shared" si="15"/>
        <v>0</v>
      </c>
      <c r="BL30" s="84">
        <f t="shared" si="15"/>
        <v>0</v>
      </c>
      <c r="BM30" s="84">
        <f t="shared" si="15"/>
        <v>0</v>
      </c>
      <c r="BN30" s="84">
        <f t="shared" si="15"/>
        <v>0</v>
      </c>
      <c r="BO30" s="84">
        <f t="shared" si="15"/>
        <v>0</v>
      </c>
      <c r="BP30" s="84">
        <f t="shared" si="15"/>
        <v>0</v>
      </c>
      <c r="BQ30" s="84">
        <f t="shared" si="15"/>
        <v>0</v>
      </c>
      <c r="BR30" s="84">
        <f t="shared" si="15"/>
        <v>0</v>
      </c>
      <c r="BS30" s="84">
        <f aca="true" t="shared" si="16" ref="BS30:CF30">SUM(BS14:BS29)-BS21</f>
        <v>0</v>
      </c>
      <c r="BT30" s="84">
        <f t="shared" si="16"/>
        <v>0</v>
      </c>
      <c r="BU30" s="84">
        <f t="shared" si="16"/>
        <v>0</v>
      </c>
      <c r="BV30" s="84">
        <f t="shared" si="16"/>
        <v>0</v>
      </c>
      <c r="BW30" s="84">
        <f t="shared" si="16"/>
        <v>0</v>
      </c>
      <c r="BX30" s="84">
        <f t="shared" si="16"/>
        <v>0</v>
      </c>
      <c r="BY30" s="84">
        <f t="shared" si="16"/>
        <v>0</v>
      </c>
      <c r="BZ30" s="84">
        <f t="shared" si="16"/>
        <v>0</v>
      </c>
      <c r="CA30" s="84">
        <f t="shared" si="16"/>
        <v>0</v>
      </c>
      <c r="CB30" s="84">
        <f t="shared" si="16"/>
        <v>0</v>
      </c>
      <c r="CC30" s="84">
        <f t="shared" si="16"/>
        <v>0</v>
      </c>
      <c r="CD30" s="84">
        <f t="shared" si="16"/>
        <v>0</v>
      </c>
      <c r="CE30" s="84">
        <f t="shared" si="16"/>
        <v>0</v>
      </c>
      <c r="CF30" s="84">
        <f t="shared" si="16"/>
        <v>0</v>
      </c>
      <c r="CG30" s="84">
        <f aca="true" t="shared" si="17" ref="CG30:CT30">SUM(CG14:CG29)-CG21</f>
        <v>0</v>
      </c>
      <c r="CH30" s="84">
        <f t="shared" si="17"/>
        <v>0</v>
      </c>
      <c r="CI30" s="84">
        <f t="shared" si="17"/>
        <v>0</v>
      </c>
      <c r="CJ30" s="84">
        <f t="shared" si="17"/>
        <v>0</v>
      </c>
      <c r="CK30" s="84">
        <f t="shared" si="17"/>
        <v>0</v>
      </c>
      <c r="CL30" s="84">
        <f t="shared" si="17"/>
        <v>0</v>
      </c>
      <c r="CM30" s="84">
        <f t="shared" si="17"/>
        <v>0</v>
      </c>
      <c r="CN30" s="84">
        <f t="shared" si="17"/>
        <v>0</v>
      </c>
      <c r="CO30" s="84">
        <f t="shared" si="17"/>
        <v>0</v>
      </c>
      <c r="CP30" s="84">
        <f t="shared" si="17"/>
        <v>0</v>
      </c>
      <c r="CQ30" s="84">
        <f t="shared" si="17"/>
        <v>0</v>
      </c>
      <c r="CR30" s="84">
        <f t="shared" si="17"/>
        <v>0</v>
      </c>
      <c r="CS30" s="84">
        <f t="shared" si="17"/>
        <v>0</v>
      </c>
      <c r="CT30" s="84">
        <f t="shared" si="17"/>
        <v>0</v>
      </c>
      <c r="CU30" s="84">
        <f>SUM(CU14:CU29)-CU21</f>
        <v>0</v>
      </c>
      <c r="CV30" s="84">
        <f>SUM(CV14:CV29)-CV21</f>
        <v>0</v>
      </c>
      <c r="CW30" s="84">
        <f>SUM(CW14:CW29)-CW21</f>
        <v>0</v>
      </c>
      <c r="CX30" s="84">
        <f>SUM(CX14:CX29)-CX21</f>
        <v>0</v>
      </c>
      <c r="CY30" s="84">
        <f>SUM(CY14:CY29)-CY21</f>
        <v>0</v>
      </c>
    </row>
    <row r="31" spans="2:103" ht="12.75">
      <c r="B31" s="63" t="s">
        <v>554</v>
      </c>
      <c r="C31" s="1"/>
      <c r="D31" s="84">
        <f>IF('1 Enterprises'!D15&gt;0,((D30/'1 Enterprises'!D15)),'1 Enterprises'!D6*D30*(-1))</f>
        <v>0</v>
      </c>
      <c r="E31" s="84">
        <f>IF('1 Enterprises'!E15&gt;0,((E30/'1 Enterprises'!E15)),'1 Enterprises'!E6*E30*(-1))</f>
        <v>0</v>
      </c>
      <c r="F31" s="84">
        <f>IF('1 Enterprises'!F15&gt;0,((F30/'1 Enterprises'!F15)),'1 Enterprises'!F6*F30*(-1))</f>
        <v>0</v>
      </c>
      <c r="G31" s="84">
        <f>IF('1 Enterprises'!G15&gt;0,((G30/'1 Enterprises'!G15)),'1 Enterprises'!G6*G30*(-1))</f>
        <v>0</v>
      </c>
      <c r="H31" s="84">
        <f>IF('1 Enterprises'!H15&gt;0,((H30/'1 Enterprises'!H15)),'1 Enterprises'!H6*H30*(-1))</f>
        <v>0</v>
      </c>
      <c r="I31" s="84">
        <f>IF('1 Enterprises'!I15&gt;0,((I30/'1 Enterprises'!I15)),'1 Enterprises'!I6*I30*(-1))</f>
        <v>0</v>
      </c>
      <c r="J31" s="84">
        <f>IF('1 Enterprises'!J15&gt;0,((J30/'1 Enterprises'!J15)),'1 Enterprises'!J6*J30*(-1))</f>
        <v>0</v>
      </c>
      <c r="K31" s="84">
        <f>IF('1 Enterprises'!K15&gt;0,((K30/'1 Enterprises'!K15)),'1 Enterprises'!K6*K30*(-1))</f>
        <v>0</v>
      </c>
      <c r="L31" s="84">
        <f>IF('1 Enterprises'!L15&gt;0,((L30/'1 Enterprises'!L15)),'1 Enterprises'!L6*L30*(-1))</f>
        <v>0</v>
      </c>
      <c r="M31" s="84">
        <f>IF('1 Enterprises'!M15&gt;0,((M30/'1 Enterprises'!M15)),'1 Enterprises'!M6*M30*(-1))</f>
        <v>0</v>
      </c>
      <c r="N31" s="84">
        <f>IF('1 Enterprises'!N15&gt;0,((N30/'1 Enterprises'!N15)),'1 Enterprises'!N6*N30*(-1))</f>
        <v>0</v>
      </c>
      <c r="O31" s="84">
        <f>IF('1 Enterprises'!O15&gt;0,((O30/'1 Enterprises'!O15)),'1 Enterprises'!O6*O30*(-1))</f>
        <v>0</v>
      </c>
      <c r="P31" s="84">
        <f>IF('1 Enterprises'!P15&gt;0,((P30/'1 Enterprises'!P15)),'1 Enterprises'!P6*P30*(-1))</f>
        <v>0</v>
      </c>
      <c r="Q31" s="84">
        <f>IF('1 Enterprises'!Q15&gt;0,((Q30/'1 Enterprises'!Q15)),'1 Enterprises'!Q6*Q30*(-1))</f>
        <v>0</v>
      </c>
      <c r="R31" s="84">
        <f>IF('1 Enterprises'!R15&gt;0,((R30/'1 Enterprises'!R15)),'1 Enterprises'!R6*R30*(-1))</f>
        <v>0</v>
      </c>
      <c r="S31" s="84">
        <f>IF('1 Enterprises'!S15&gt;0,((S30/'1 Enterprises'!S15)),'1 Enterprises'!S6*S30*(-1))</f>
        <v>0</v>
      </c>
      <c r="T31" s="84">
        <f>IF('1 Enterprises'!T15&gt;0,((T30/'1 Enterprises'!T15)),'1 Enterprises'!T6*T30*(-1))</f>
        <v>0</v>
      </c>
      <c r="U31" s="84">
        <f>IF('1 Enterprises'!U15&gt;0,((U30/'1 Enterprises'!U15)),'1 Enterprises'!U6*U30*(-1))</f>
        <v>0</v>
      </c>
      <c r="V31" s="84">
        <f>IF('1 Enterprises'!V15&gt;0,((V30/'1 Enterprises'!V15)),'1 Enterprises'!V6*V30*(-1))</f>
        <v>0</v>
      </c>
      <c r="W31" s="84">
        <f>IF('1 Enterprises'!W15&gt;0,((W30/'1 Enterprises'!W15)),'1 Enterprises'!W6*W30*(-1))</f>
        <v>0</v>
      </c>
      <c r="X31" s="84">
        <f>IF('1 Enterprises'!X15&gt;0,((X30/'1 Enterprises'!X15)),'1 Enterprises'!X6*X30*(-1))</f>
        <v>0</v>
      </c>
      <c r="Y31" s="84">
        <f>IF('1 Enterprises'!Y15&gt;0,((Y30/'1 Enterprises'!Y15)),'1 Enterprises'!Y6*Y30*(-1))</f>
        <v>0</v>
      </c>
      <c r="Z31" s="84">
        <f>IF('1 Enterprises'!Z15&gt;0,((Z30/'1 Enterprises'!Z15)),'1 Enterprises'!Z6*Z30*(-1))</f>
        <v>0</v>
      </c>
      <c r="AA31" s="84">
        <f>IF('1 Enterprises'!AA15&gt;0,((AA30/'1 Enterprises'!AA15)),'1 Enterprises'!AA6*AA30*(-1))</f>
        <v>0</v>
      </c>
      <c r="AB31" s="84">
        <f>IF('1 Enterprises'!AB15&gt;0,((AB30/'1 Enterprises'!AB15)),'1 Enterprises'!AB6*AB30*(-1))</f>
        <v>0</v>
      </c>
      <c r="AC31" s="84">
        <f>IF('1 Enterprises'!AC15&gt;0,((AC30/'1 Enterprises'!AC15)),'1 Enterprises'!AC6*AC30*(-1))</f>
        <v>0</v>
      </c>
      <c r="AD31" s="84">
        <f>IF('1 Enterprises'!AD15&gt;0,((AD30/'1 Enterprises'!AD15)),'1 Enterprises'!AD6*AD30*(-1))</f>
        <v>0</v>
      </c>
      <c r="AE31" s="84">
        <f>IF('1 Enterprises'!AE15&gt;0,((AE30/'1 Enterprises'!AE15)),'1 Enterprises'!AE6*AE30*(-1))</f>
        <v>0</v>
      </c>
      <c r="AF31" s="84">
        <f>IF('1 Enterprises'!AF15&gt;0,((AF30/'1 Enterprises'!AF15)),'1 Enterprises'!AF6*AF30*(-1))</f>
        <v>0</v>
      </c>
      <c r="AG31" s="84">
        <f>IF('1 Enterprises'!AG15&gt;0,((AG30/'1 Enterprises'!AG15)),'1 Enterprises'!AG6*AG30*(-1))</f>
        <v>0</v>
      </c>
      <c r="AH31" s="84">
        <f>IF('1 Enterprises'!AH15&gt;0,((AH30/'1 Enterprises'!AH15)),'1 Enterprises'!AH6*AH30*(-1))</f>
        <v>0</v>
      </c>
      <c r="AI31" s="84">
        <f>IF('1 Enterprises'!AI15&gt;0,((AI30/'1 Enterprises'!AI15)),'1 Enterprises'!AI6*AI30*(-1))</f>
        <v>0</v>
      </c>
      <c r="AJ31" s="84">
        <f>IF('1 Enterprises'!AJ15&gt;0,((AJ30/'1 Enterprises'!AJ15)),'1 Enterprises'!AJ6*AJ30*(-1))</f>
        <v>0</v>
      </c>
      <c r="AK31" s="84">
        <f>IF('1 Enterprises'!AK15&gt;0,((AK30/'1 Enterprises'!AK15)),'1 Enterprises'!AK6*AK30*(-1))</f>
        <v>0</v>
      </c>
      <c r="AL31" s="84">
        <f>IF('1 Enterprises'!AL15&gt;0,((AL30/'1 Enterprises'!AL15)),'1 Enterprises'!AL6*AL30*(-1))</f>
        <v>0</v>
      </c>
      <c r="AM31" s="84">
        <f>IF('1 Enterprises'!AM15&gt;0,((AM30/'1 Enterprises'!AM15)),'1 Enterprises'!AM6*AM30*(-1))</f>
        <v>0</v>
      </c>
      <c r="AN31" s="84">
        <f>IF('1 Enterprises'!AN15&gt;0,((AN30/'1 Enterprises'!AN15)),'1 Enterprises'!AN6*AN30*(-1))</f>
        <v>0</v>
      </c>
      <c r="AO31" s="84">
        <f>IF('1 Enterprises'!AO15&gt;0,((AO30/'1 Enterprises'!AO15)),'1 Enterprises'!AO6*AO30*(-1))</f>
        <v>0</v>
      </c>
      <c r="AP31" s="84">
        <f>IF('1 Enterprises'!AP15&gt;0,((AP30/'1 Enterprises'!AP15)),'1 Enterprises'!AP6*AP30*(-1))</f>
        <v>0</v>
      </c>
      <c r="AQ31" s="84">
        <f>IF('1 Enterprises'!AQ15&gt;0,((AQ30/'1 Enterprises'!AQ15)),'1 Enterprises'!AQ6*AQ30*(-1))</f>
        <v>0</v>
      </c>
      <c r="AR31" s="84">
        <f>IF('1 Enterprises'!AR15&gt;0,((AR30/'1 Enterprises'!AR15)),'1 Enterprises'!AR6*AR30*(-1))</f>
        <v>0</v>
      </c>
      <c r="AS31" s="84">
        <f>IF('1 Enterprises'!AS15&gt;0,((AS30/'1 Enterprises'!AS15)),'1 Enterprises'!AS6*AS30*(-1))</f>
        <v>0</v>
      </c>
      <c r="AT31" s="84">
        <f>IF('1 Enterprises'!AT15&gt;0,((AT30/'1 Enterprises'!AT15)),'1 Enterprises'!AT6*AT30*(-1))</f>
        <v>0</v>
      </c>
      <c r="AU31" s="84">
        <f>IF('1 Enterprises'!AU15&gt;0,((AU30/'1 Enterprises'!AU15)),'1 Enterprises'!AU6*AU30*(-1))</f>
        <v>0</v>
      </c>
      <c r="AV31" s="84">
        <f>IF('1 Enterprises'!AV15&gt;0,((AV30/'1 Enterprises'!AV15)),'1 Enterprises'!AV6*AV30*(-1))</f>
        <v>0</v>
      </c>
      <c r="AW31" s="84">
        <f>IF('1 Enterprises'!AW15&gt;0,((AW30/'1 Enterprises'!AW15)),'1 Enterprises'!AW6*AW30*(-1))</f>
        <v>0</v>
      </c>
      <c r="AX31" s="84">
        <f>IF('1 Enterprises'!AX15&gt;0,((AX30/'1 Enterprises'!AX15)),'1 Enterprises'!AX6*AX30*(-1))</f>
        <v>0</v>
      </c>
      <c r="AY31" s="84">
        <f>IF('1 Enterprises'!AY15&gt;0,((AY30/'1 Enterprises'!AY15)),'1 Enterprises'!AY6*AY30*(-1))</f>
        <v>0</v>
      </c>
      <c r="AZ31" s="84">
        <f>IF('1 Enterprises'!AZ15&gt;0,((AZ30/'1 Enterprises'!AZ15)),'1 Enterprises'!AZ6*AZ30*(-1))</f>
        <v>0</v>
      </c>
      <c r="BA31" s="84">
        <f>IF('1 Enterprises'!BA15&gt;0,((BA30/'1 Enterprises'!BA15)),'1 Enterprises'!BA6*BA30*(-1))</f>
        <v>0</v>
      </c>
      <c r="BB31" s="84">
        <f>IF('1 Enterprises'!BB15&gt;0,((BB30/'1 Enterprises'!BB15)),'1 Enterprises'!BB6*BB30*(-1))</f>
        <v>0</v>
      </c>
      <c r="BC31" s="84">
        <f>IF('1 Enterprises'!BC15&gt;0,((BC30/'1 Enterprises'!BC15)),'1 Enterprises'!BC6*BC30*(-1))</f>
        <v>0</v>
      </c>
      <c r="BD31" s="84">
        <f>IF('1 Enterprises'!BD15&gt;0,((BD30/'1 Enterprises'!BD15)),'1 Enterprises'!BD6*BD30*(-1))</f>
        <v>0</v>
      </c>
      <c r="BE31" s="84">
        <f>IF('1 Enterprises'!BE15&gt;0,((BE30/'1 Enterprises'!BE15)),'1 Enterprises'!BE6*BE30*(-1))</f>
        <v>0</v>
      </c>
      <c r="BF31" s="84">
        <f>IF('1 Enterprises'!BF15&gt;0,((BF30/'1 Enterprises'!BF15)),'1 Enterprises'!BF6*BF30*(-1))</f>
        <v>0</v>
      </c>
      <c r="BG31" s="84">
        <f>IF('1 Enterprises'!BG15&gt;0,((BG30/'1 Enterprises'!BG15)),'1 Enterprises'!BG6*BG30*(-1))</f>
        <v>0</v>
      </c>
      <c r="BH31" s="84">
        <f>IF('1 Enterprises'!BH15&gt;0,((BH30/'1 Enterprises'!BH15)),'1 Enterprises'!BH6*BH30*(-1))</f>
        <v>0</v>
      </c>
      <c r="BI31" s="84">
        <f>IF('1 Enterprises'!BI15&gt;0,((BI30/'1 Enterprises'!BI15)),'1 Enterprises'!BI6*BI30*(-1))</f>
        <v>0</v>
      </c>
      <c r="BJ31" s="84">
        <f>IF('1 Enterprises'!BJ15&gt;0,((BJ30/'1 Enterprises'!BJ15)),'1 Enterprises'!BJ6*BJ30*(-1))</f>
        <v>0</v>
      </c>
      <c r="BK31" s="84">
        <f>IF('1 Enterprises'!BK15&gt;0,((BK30/'1 Enterprises'!BK15)),'1 Enterprises'!BK6*BK30*(-1))</f>
        <v>0</v>
      </c>
      <c r="BL31" s="84">
        <f>IF('1 Enterprises'!BL15&gt;0,((BL30/'1 Enterprises'!BL15)),'1 Enterprises'!BL6*BL30*(-1))</f>
        <v>0</v>
      </c>
      <c r="BM31" s="84">
        <f>IF('1 Enterprises'!BM15&gt;0,((BM30/'1 Enterprises'!BM15)),'1 Enterprises'!BM6*BM30*(-1))</f>
        <v>0</v>
      </c>
      <c r="BN31" s="84">
        <f>IF('1 Enterprises'!BN15&gt;0,((BN30/'1 Enterprises'!BN15)),'1 Enterprises'!BN6*BN30*(-1))</f>
        <v>0</v>
      </c>
      <c r="BO31" s="84">
        <f>IF('1 Enterprises'!BO15&gt;0,((BO30/'1 Enterprises'!BO15)),'1 Enterprises'!BO6*BO30*(-1))</f>
        <v>0</v>
      </c>
      <c r="BP31" s="84">
        <f>IF('1 Enterprises'!BP15&gt;0,((BP30/'1 Enterprises'!BP15)),'1 Enterprises'!BP6*BP30*(-1))</f>
        <v>0</v>
      </c>
      <c r="BQ31" s="84">
        <f>IF('1 Enterprises'!BQ15&gt;0,((BQ30/'1 Enterprises'!BQ15)),'1 Enterprises'!BQ6*BQ30*(-1))</f>
        <v>0</v>
      </c>
      <c r="BR31" s="84">
        <f>IF('1 Enterprises'!BR15&gt;0,((BR30/'1 Enterprises'!BR15)),'1 Enterprises'!BR6*BR30*(-1))</f>
        <v>0</v>
      </c>
      <c r="BS31" s="84">
        <f>IF('1 Enterprises'!BS15&gt;0,((BS30/'1 Enterprises'!BS15)),'1 Enterprises'!BS6*BS30*(-1))</f>
        <v>0</v>
      </c>
      <c r="BT31" s="84">
        <f>IF('1 Enterprises'!BT15&gt;0,((BT30/'1 Enterprises'!BT15)),'1 Enterprises'!BT6*BT30*(-1))</f>
        <v>0</v>
      </c>
      <c r="BU31" s="84">
        <f>IF('1 Enterprises'!BU15&gt;0,((BU30/'1 Enterprises'!BU15)),'1 Enterprises'!BU6*BU30*(-1))</f>
        <v>0</v>
      </c>
      <c r="BV31" s="84">
        <f>IF('1 Enterprises'!BV15&gt;0,((BV30/'1 Enterprises'!BV15)),'1 Enterprises'!BV6*BV30*(-1))</f>
        <v>0</v>
      </c>
      <c r="BW31" s="84">
        <f>IF('1 Enterprises'!BW15&gt;0,((BW30/'1 Enterprises'!BW15)),'1 Enterprises'!BW6*BW30*(-1))</f>
        <v>0</v>
      </c>
      <c r="BX31" s="84">
        <f>IF('1 Enterprises'!BX15&gt;0,((BX30/'1 Enterprises'!BX15)),'1 Enterprises'!BX6*BX30*(-1))</f>
        <v>0</v>
      </c>
      <c r="BY31" s="84">
        <f>IF('1 Enterprises'!BY15&gt;0,((BY30/'1 Enterprises'!BY15)),'1 Enterprises'!BY6*BY30*(-1))</f>
        <v>0</v>
      </c>
      <c r="BZ31" s="84">
        <f>IF('1 Enterprises'!BZ15&gt;0,((BZ30/'1 Enterprises'!BZ15)),'1 Enterprises'!BZ6*BZ30*(-1))</f>
        <v>0</v>
      </c>
      <c r="CA31" s="84">
        <f>IF('1 Enterprises'!CA15&gt;0,((CA30/'1 Enterprises'!CA15)),'1 Enterprises'!CA6*CA30*(-1))</f>
        <v>0</v>
      </c>
      <c r="CB31" s="84">
        <f>IF('1 Enterprises'!CB15&gt;0,((CB30/'1 Enterprises'!CB15)),'1 Enterprises'!CB6*CB30*(-1))</f>
        <v>0</v>
      </c>
      <c r="CC31" s="84">
        <f>IF('1 Enterprises'!CC15&gt;0,((CC30/'1 Enterprises'!CC15)),'1 Enterprises'!CC6*CC30*(-1))</f>
        <v>0</v>
      </c>
      <c r="CD31" s="84">
        <f>IF('1 Enterprises'!CD15&gt;0,((CD30/'1 Enterprises'!CD15)),'1 Enterprises'!CD6*CD30*(-1))</f>
        <v>0</v>
      </c>
      <c r="CE31" s="84">
        <f>IF('1 Enterprises'!CE15&gt;0,((CE30/'1 Enterprises'!CE15)),'1 Enterprises'!CE6*CE30*(-1))</f>
        <v>0</v>
      </c>
      <c r="CF31" s="84">
        <f>IF('1 Enterprises'!CF15&gt;0,((CF30/'1 Enterprises'!CF15)),'1 Enterprises'!CF6*CF30*(-1))</f>
        <v>0</v>
      </c>
      <c r="CG31" s="84">
        <f>IF('1 Enterprises'!CG15&gt;0,((CG30/'1 Enterprises'!CG15)),'1 Enterprises'!CG6*CG30*(-1))</f>
        <v>0</v>
      </c>
      <c r="CH31" s="84">
        <f>IF('1 Enterprises'!CH15&gt;0,((CH30/'1 Enterprises'!CH15)),'1 Enterprises'!CH6*CH30*(-1))</f>
        <v>0</v>
      </c>
      <c r="CI31" s="84">
        <f>IF('1 Enterprises'!CI15&gt;0,((CI30/'1 Enterprises'!CI15)),'1 Enterprises'!CI6*CI30*(-1))</f>
        <v>0</v>
      </c>
      <c r="CJ31" s="84">
        <f>IF('1 Enterprises'!CJ15&gt;0,((CJ30/'1 Enterprises'!CJ15)),'1 Enterprises'!CJ6*CJ30*(-1))</f>
        <v>0</v>
      </c>
      <c r="CK31" s="84">
        <f>IF('1 Enterprises'!CK15&gt;0,((CK30/'1 Enterprises'!CK15)),'1 Enterprises'!CK6*CK30*(-1))</f>
        <v>0</v>
      </c>
      <c r="CL31" s="84">
        <f>IF('1 Enterprises'!CL15&gt;0,((CL30/'1 Enterprises'!CL15)),'1 Enterprises'!CL6*CL30*(-1))</f>
        <v>0</v>
      </c>
      <c r="CM31" s="84">
        <f>IF('1 Enterprises'!CM15&gt;0,((CM30/'1 Enterprises'!CM15)),'1 Enterprises'!CM6*CM30*(-1))</f>
        <v>0</v>
      </c>
      <c r="CN31" s="84">
        <f>IF('1 Enterprises'!CN15&gt;0,((CN30/'1 Enterprises'!CN15)),'1 Enterprises'!CN6*CN30*(-1))</f>
        <v>0</v>
      </c>
      <c r="CO31" s="84">
        <f>IF('1 Enterprises'!CO15&gt;0,((CO30/'1 Enterprises'!CO15)),'1 Enterprises'!CO6*CO30*(-1))</f>
        <v>0</v>
      </c>
      <c r="CP31" s="84">
        <f>IF('1 Enterprises'!CP15&gt;0,((CP30/'1 Enterprises'!CP15)),'1 Enterprises'!CP6*CP30*(-1))</f>
        <v>0</v>
      </c>
      <c r="CQ31" s="84">
        <f>IF('1 Enterprises'!CQ15&gt;0,((CQ30/'1 Enterprises'!CQ15)),'1 Enterprises'!CQ6*CQ30*(-1))</f>
        <v>0</v>
      </c>
      <c r="CR31" s="84">
        <f>IF('1 Enterprises'!CR15&gt;0,((CR30/'1 Enterprises'!CR15)),'1 Enterprises'!CR6*CR30*(-1))</f>
        <v>0</v>
      </c>
      <c r="CS31" s="84">
        <f>IF('1 Enterprises'!CS15&gt;0,((CS30/'1 Enterprises'!CS15)),'1 Enterprises'!CS6*CS30*(-1))</f>
        <v>0</v>
      </c>
      <c r="CT31" s="84">
        <f>IF('1 Enterprises'!CT15&gt;0,((CT30/'1 Enterprises'!CT15)),'1 Enterprises'!CT6*CT30*(-1))</f>
        <v>0</v>
      </c>
      <c r="CU31" s="84">
        <f>IF('1 Enterprises'!CU15&gt;0,((CU30/'1 Enterprises'!CU15)),'1 Enterprises'!CU6*CU30*(-1))</f>
        <v>0</v>
      </c>
      <c r="CV31" s="84">
        <f>IF('1 Enterprises'!CV15&gt;0,((CV30/'1 Enterprises'!CV15)),'1 Enterprises'!CV6*CV30*(-1))</f>
        <v>0</v>
      </c>
      <c r="CW31" s="84">
        <f>IF('1 Enterprises'!CW15&gt;0,((CW30/'1 Enterprises'!CW15)),'1 Enterprises'!CW6*CW30*(-1))</f>
        <v>0</v>
      </c>
      <c r="CX31" s="84">
        <f>IF('1 Enterprises'!CX15&gt;0,((CX30/'1 Enterprises'!CX15)),'1 Enterprises'!CX6*CX30*(-1))</f>
        <v>0</v>
      </c>
      <c r="CY31" s="84">
        <f>IF('1 Enterprises'!CY15&gt;0,((CY30/'1 Enterprises'!CY15)),'1 Enterprises'!CY6*CY30*(-1))</f>
        <v>0</v>
      </c>
    </row>
    <row r="32" spans="2:103" ht="12.75">
      <c r="B32" s="63" t="s">
        <v>386</v>
      </c>
      <c r="C32" s="1"/>
      <c r="D32" s="84">
        <f>'1 Enterprises'!D17-'8 Cost of Production'!D31</f>
        <v>0</v>
      </c>
      <c r="E32" s="84">
        <f>'1 Enterprises'!E17-'8 Cost of Production'!E31</f>
        <v>0</v>
      </c>
      <c r="F32" s="84">
        <f>'1 Enterprises'!F17-'8 Cost of Production'!F31</f>
        <v>0</v>
      </c>
      <c r="G32" s="84">
        <f>'1 Enterprises'!G17-'8 Cost of Production'!G31</f>
        <v>0</v>
      </c>
      <c r="H32" s="84">
        <f>'1 Enterprises'!H17-'8 Cost of Production'!H31</f>
        <v>0</v>
      </c>
      <c r="I32" s="84">
        <f>'1 Enterprises'!I17-'8 Cost of Production'!I31</f>
        <v>0</v>
      </c>
      <c r="J32" s="84">
        <f>'1 Enterprises'!J17-'8 Cost of Production'!J31</f>
        <v>0</v>
      </c>
      <c r="K32" s="84">
        <f>'1 Enterprises'!K17-'8 Cost of Production'!K31</f>
        <v>0</v>
      </c>
      <c r="L32" s="84">
        <f>'1 Enterprises'!L17-'8 Cost of Production'!L31</f>
        <v>0</v>
      </c>
      <c r="M32" s="84">
        <f>'1 Enterprises'!M17-'8 Cost of Production'!M31</f>
        <v>0</v>
      </c>
      <c r="N32" s="84">
        <f>'1 Enterprises'!N17-'8 Cost of Production'!N31</f>
        <v>0</v>
      </c>
      <c r="O32" s="84">
        <f>'1 Enterprises'!O17-'8 Cost of Production'!O31</f>
        <v>0</v>
      </c>
      <c r="P32" s="84">
        <f>'1 Enterprises'!P17-'8 Cost of Production'!P31</f>
        <v>0</v>
      </c>
      <c r="Q32" s="84">
        <f>'1 Enterprises'!Q17-'8 Cost of Production'!Q31</f>
        <v>0</v>
      </c>
      <c r="R32" s="84">
        <f>'1 Enterprises'!R17-'8 Cost of Production'!R31</f>
        <v>0</v>
      </c>
      <c r="S32" s="84">
        <f>'1 Enterprises'!S17-'8 Cost of Production'!S31</f>
        <v>0</v>
      </c>
      <c r="T32" s="84">
        <f>'1 Enterprises'!T17-'8 Cost of Production'!T31</f>
        <v>0</v>
      </c>
      <c r="U32" s="84">
        <f>'1 Enterprises'!U17-'8 Cost of Production'!U31</f>
        <v>0</v>
      </c>
      <c r="V32" s="84">
        <f>'1 Enterprises'!V17-'8 Cost of Production'!V31</f>
        <v>0</v>
      </c>
      <c r="W32" s="84">
        <f>'1 Enterprises'!W17-'8 Cost of Production'!W31</f>
        <v>0</v>
      </c>
      <c r="X32" s="84">
        <f>'1 Enterprises'!X17-'8 Cost of Production'!X31</f>
        <v>0</v>
      </c>
      <c r="Y32" s="84">
        <f>'1 Enterprises'!Y17-'8 Cost of Production'!Y31</f>
        <v>0</v>
      </c>
      <c r="Z32" s="84">
        <f>'1 Enterprises'!Z17-'8 Cost of Production'!Z31</f>
        <v>0</v>
      </c>
      <c r="AA32" s="84">
        <f>'1 Enterprises'!AA17-'8 Cost of Production'!AA31</f>
        <v>0</v>
      </c>
      <c r="AB32" s="84">
        <f>'1 Enterprises'!AB17-'8 Cost of Production'!AB31</f>
        <v>0</v>
      </c>
      <c r="AC32" s="84">
        <f>'1 Enterprises'!AC17-'8 Cost of Production'!AC31</f>
        <v>0</v>
      </c>
      <c r="AD32" s="84">
        <f>'1 Enterprises'!AD17-'8 Cost of Production'!AD31</f>
        <v>0</v>
      </c>
      <c r="AE32" s="84">
        <f>'1 Enterprises'!AE17-'8 Cost of Production'!AE31</f>
        <v>0</v>
      </c>
      <c r="AF32" s="84">
        <f>'1 Enterprises'!AF17-'8 Cost of Production'!AF31</f>
        <v>0</v>
      </c>
      <c r="AG32" s="84">
        <f>'1 Enterprises'!AG17-'8 Cost of Production'!AG31</f>
        <v>0</v>
      </c>
      <c r="AH32" s="84">
        <f>'1 Enterprises'!AH17-'8 Cost of Production'!AH31</f>
        <v>0</v>
      </c>
      <c r="AI32" s="84">
        <f>'1 Enterprises'!AI17-'8 Cost of Production'!AI31</f>
        <v>0</v>
      </c>
      <c r="AJ32" s="84">
        <f>'1 Enterprises'!AJ17-'8 Cost of Production'!AJ31</f>
        <v>0</v>
      </c>
      <c r="AK32" s="84">
        <f>'1 Enterprises'!AK17-'8 Cost of Production'!AK31</f>
        <v>0</v>
      </c>
      <c r="AL32" s="84">
        <f>'1 Enterprises'!AL17-'8 Cost of Production'!AL31</f>
        <v>0</v>
      </c>
      <c r="AM32" s="84">
        <f>'1 Enterprises'!AM17-'8 Cost of Production'!AM31</f>
        <v>0</v>
      </c>
      <c r="AN32" s="84">
        <f>'1 Enterprises'!AN17-'8 Cost of Production'!AN31</f>
        <v>0</v>
      </c>
      <c r="AO32" s="84">
        <f>'1 Enterprises'!AO17-'8 Cost of Production'!AO31</f>
        <v>0</v>
      </c>
      <c r="AP32" s="84">
        <f>'1 Enterprises'!AP17-'8 Cost of Production'!AP31</f>
        <v>0</v>
      </c>
      <c r="AQ32" s="84">
        <f>'1 Enterprises'!AQ17-'8 Cost of Production'!AQ31</f>
        <v>0</v>
      </c>
      <c r="AR32" s="84">
        <f>'1 Enterprises'!AR17-'8 Cost of Production'!AR31</f>
        <v>0</v>
      </c>
      <c r="AS32" s="84">
        <f>'1 Enterprises'!AS17-'8 Cost of Production'!AS31</f>
        <v>0</v>
      </c>
      <c r="AT32" s="84">
        <f>'1 Enterprises'!AT17-'8 Cost of Production'!AT31</f>
        <v>0</v>
      </c>
      <c r="AU32" s="84">
        <f>'1 Enterprises'!AU17-'8 Cost of Production'!AU31</f>
        <v>0</v>
      </c>
      <c r="AV32" s="84">
        <f>'1 Enterprises'!AV17-'8 Cost of Production'!AV31</f>
        <v>0</v>
      </c>
      <c r="AW32" s="84">
        <f>'1 Enterprises'!AW17-'8 Cost of Production'!AW31</f>
        <v>0</v>
      </c>
      <c r="AX32" s="84">
        <f>'1 Enterprises'!AX17-'8 Cost of Production'!AX31</f>
        <v>0</v>
      </c>
      <c r="AY32" s="84">
        <f>'1 Enterprises'!AY17-'8 Cost of Production'!AY31</f>
        <v>0</v>
      </c>
      <c r="AZ32" s="84">
        <f>'1 Enterprises'!AZ17-'8 Cost of Production'!AZ31</f>
        <v>0</v>
      </c>
      <c r="BA32" s="84">
        <f>'1 Enterprises'!BA17-'8 Cost of Production'!BA31</f>
        <v>0</v>
      </c>
      <c r="BB32" s="84">
        <f>'1 Enterprises'!BB17-'8 Cost of Production'!BB31</f>
        <v>0</v>
      </c>
      <c r="BC32" s="84">
        <f>'1 Enterprises'!BC17-'8 Cost of Production'!BC31</f>
        <v>0</v>
      </c>
      <c r="BD32" s="84">
        <f>'1 Enterprises'!BD17-'8 Cost of Production'!BD31</f>
        <v>0</v>
      </c>
      <c r="BE32" s="84">
        <f>'1 Enterprises'!BE17-'8 Cost of Production'!BE31</f>
        <v>0</v>
      </c>
      <c r="BF32" s="84">
        <f>'1 Enterprises'!BF17-'8 Cost of Production'!BF31</f>
        <v>0</v>
      </c>
      <c r="BG32" s="84">
        <f>'1 Enterprises'!BG17-'8 Cost of Production'!BG31</f>
        <v>0</v>
      </c>
      <c r="BH32" s="84">
        <f>'1 Enterprises'!BH17-'8 Cost of Production'!BH31</f>
        <v>0</v>
      </c>
      <c r="BI32" s="84">
        <f>'1 Enterprises'!BI17-'8 Cost of Production'!BI31</f>
        <v>0</v>
      </c>
      <c r="BJ32" s="84">
        <f>'1 Enterprises'!BJ17-'8 Cost of Production'!BJ31</f>
        <v>0</v>
      </c>
      <c r="BK32" s="84">
        <f>'1 Enterprises'!BK17-'8 Cost of Production'!BK31</f>
        <v>0</v>
      </c>
      <c r="BL32" s="84">
        <f>'1 Enterprises'!BL17-'8 Cost of Production'!BL31</f>
        <v>0</v>
      </c>
      <c r="BM32" s="84">
        <f>'1 Enterprises'!BM17-'8 Cost of Production'!BM31</f>
        <v>0</v>
      </c>
      <c r="BN32" s="84">
        <f>'1 Enterprises'!BN17-'8 Cost of Production'!BN31</f>
        <v>0</v>
      </c>
      <c r="BO32" s="84">
        <f>'1 Enterprises'!BO17-'8 Cost of Production'!BO31</f>
        <v>0</v>
      </c>
      <c r="BP32" s="84">
        <f>'1 Enterprises'!BP17-'8 Cost of Production'!BP31</f>
        <v>0</v>
      </c>
      <c r="BQ32" s="84">
        <f>'1 Enterprises'!BQ17-'8 Cost of Production'!BQ31</f>
        <v>0</v>
      </c>
      <c r="BR32" s="84">
        <f>'1 Enterprises'!BR17-'8 Cost of Production'!BR31</f>
        <v>0</v>
      </c>
      <c r="BS32" s="84">
        <f>'1 Enterprises'!BS17-'8 Cost of Production'!BS31</f>
        <v>0</v>
      </c>
      <c r="BT32" s="84">
        <f>'1 Enterprises'!BT17-'8 Cost of Production'!BT31</f>
        <v>0</v>
      </c>
      <c r="BU32" s="84">
        <f>'1 Enterprises'!BU17-'8 Cost of Production'!BU31</f>
        <v>0</v>
      </c>
      <c r="BV32" s="84">
        <f>'1 Enterprises'!BV17-'8 Cost of Production'!BV31</f>
        <v>0</v>
      </c>
      <c r="BW32" s="84">
        <f>'1 Enterprises'!BW17-'8 Cost of Production'!BW31</f>
        <v>0</v>
      </c>
      <c r="BX32" s="84">
        <f>'1 Enterprises'!BX17-'8 Cost of Production'!BX31</f>
        <v>0</v>
      </c>
      <c r="BY32" s="84">
        <f>'1 Enterprises'!BY17-'8 Cost of Production'!BY31</f>
        <v>0</v>
      </c>
      <c r="BZ32" s="84">
        <f>'1 Enterprises'!BZ17-'8 Cost of Production'!BZ31</f>
        <v>0</v>
      </c>
      <c r="CA32" s="84">
        <f>'1 Enterprises'!CA17-'8 Cost of Production'!CA31</f>
        <v>0</v>
      </c>
      <c r="CB32" s="84">
        <f>'1 Enterprises'!CB17-'8 Cost of Production'!CB31</f>
        <v>0</v>
      </c>
      <c r="CC32" s="84">
        <f>'1 Enterprises'!CC17-'8 Cost of Production'!CC31</f>
        <v>0</v>
      </c>
      <c r="CD32" s="84">
        <f>'1 Enterprises'!CD17-'8 Cost of Production'!CD31</f>
        <v>0</v>
      </c>
      <c r="CE32" s="84">
        <f>'1 Enterprises'!CE17-'8 Cost of Production'!CE31</f>
        <v>0</v>
      </c>
      <c r="CF32" s="84">
        <f>'1 Enterprises'!CF17-'8 Cost of Production'!CF31</f>
        <v>0</v>
      </c>
      <c r="CG32" s="84">
        <f>'1 Enterprises'!CG17-'8 Cost of Production'!CG31</f>
        <v>0</v>
      </c>
      <c r="CH32" s="84">
        <f>'1 Enterprises'!CH17-'8 Cost of Production'!CH31</f>
        <v>0</v>
      </c>
      <c r="CI32" s="84">
        <f>'1 Enterprises'!CI17-'8 Cost of Production'!CI31</f>
        <v>0</v>
      </c>
      <c r="CJ32" s="84">
        <f>'1 Enterprises'!CJ17-'8 Cost of Production'!CJ31</f>
        <v>0</v>
      </c>
      <c r="CK32" s="84">
        <f>'1 Enterprises'!CK17-'8 Cost of Production'!CK31</f>
        <v>0</v>
      </c>
      <c r="CL32" s="84">
        <f>'1 Enterprises'!CL17-'8 Cost of Production'!CL31</f>
        <v>0</v>
      </c>
      <c r="CM32" s="84">
        <f>'1 Enterprises'!CM17-'8 Cost of Production'!CM31</f>
        <v>0</v>
      </c>
      <c r="CN32" s="84">
        <f>'1 Enterprises'!CN17-'8 Cost of Production'!CN31</f>
        <v>0</v>
      </c>
      <c r="CO32" s="84">
        <f>'1 Enterprises'!CO17-'8 Cost of Production'!CO31</f>
        <v>0</v>
      </c>
      <c r="CP32" s="84">
        <f>'1 Enterprises'!CP17-'8 Cost of Production'!CP31</f>
        <v>0</v>
      </c>
      <c r="CQ32" s="84">
        <f>'1 Enterprises'!CQ17-'8 Cost of Production'!CQ31</f>
        <v>0</v>
      </c>
      <c r="CR32" s="84">
        <f>'1 Enterprises'!CR17-'8 Cost of Production'!CR31</f>
        <v>0</v>
      </c>
      <c r="CS32" s="84">
        <f>'1 Enterprises'!CS17-'8 Cost of Production'!CS31</f>
        <v>0</v>
      </c>
      <c r="CT32" s="84">
        <f>'1 Enterprises'!CT17-'8 Cost of Production'!CT31</f>
        <v>0</v>
      </c>
      <c r="CU32" s="84">
        <f>'1 Enterprises'!CU17-'8 Cost of Production'!CU31</f>
        <v>0</v>
      </c>
      <c r="CV32" s="84">
        <f>'1 Enterprises'!CV17-'8 Cost of Production'!CV31</f>
        <v>0</v>
      </c>
      <c r="CW32" s="84">
        <f>'1 Enterprises'!CW17-'8 Cost of Production'!CW31</f>
        <v>0</v>
      </c>
      <c r="CX32" s="84">
        <f>'1 Enterprises'!CX17-'8 Cost of Production'!CX31</f>
        <v>0</v>
      </c>
      <c r="CY32" s="84">
        <f>'1 Enterprises'!CY17-'8 Cost of Production'!CY31</f>
        <v>0</v>
      </c>
    </row>
    <row r="33" spans="2:28" ht="12.75">
      <c r="B33" s="63"/>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103" s="41" customFormat="1" ht="13.5" thickBot="1">
      <c r="B34" s="64"/>
      <c r="C34" s="38"/>
      <c r="D34" s="52">
        <f>'8 Cost of Production'!D80</f>
        <v>0</v>
      </c>
      <c r="E34" s="52">
        <f>'8 Cost of Production'!E80</f>
        <v>0</v>
      </c>
      <c r="F34" s="52">
        <f>'8 Cost of Production'!F80</f>
        <v>0</v>
      </c>
      <c r="G34" s="52">
        <f>'8 Cost of Production'!G80</f>
        <v>0</v>
      </c>
      <c r="H34" s="52">
        <f>'8 Cost of Production'!H80</f>
        <v>0</v>
      </c>
      <c r="I34" s="52">
        <f>'8 Cost of Production'!I80</f>
        <v>0</v>
      </c>
      <c r="J34" s="52">
        <f>'8 Cost of Production'!J80</f>
        <v>0</v>
      </c>
      <c r="K34" s="52">
        <f>'8 Cost of Production'!K80</f>
        <v>0</v>
      </c>
      <c r="L34" s="52">
        <f>'8 Cost of Production'!L80</f>
        <v>0</v>
      </c>
      <c r="M34" s="52">
        <f>'8 Cost of Production'!M80</f>
        <v>0</v>
      </c>
      <c r="N34" s="52">
        <f>'8 Cost of Production'!N80</f>
        <v>0</v>
      </c>
      <c r="O34" s="52">
        <f>'8 Cost of Production'!O80</f>
        <v>0</v>
      </c>
      <c r="P34" s="52">
        <f>'8 Cost of Production'!P80</f>
        <v>0</v>
      </c>
      <c r="Q34" s="52">
        <f>'8 Cost of Production'!Q80</f>
        <v>0</v>
      </c>
      <c r="R34" s="52">
        <f>'8 Cost of Production'!R80</f>
        <v>0</v>
      </c>
      <c r="S34" s="52">
        <f>'8 Cost of Production'!S80</f>
        <v>0</v>
      </c>
      <c r="T34" s="52">
        <f>'8 Cost of Production'!T80</f>
        <v>0</v>
      </c>
      <c r="U34" s="52">
        <f>'8 Cost of Production'!U80</f>
        <v>0</v>
      </c>
      <c r="V34" s="52">
        <f>'8 Cost of Production'!V80</f>
        <v>0</v>
      </c>
      <c r="W34" s="52">
        <f>'8 Cost of Production'!W80</f>
        <v>0</v>
      </c>
      <c r="X34" s="52">
        <f>'8 Cost of Production'!X80</f>
        <v>0</v>
      </c>
      <c r="Y34" s="52">
        <f>'8 Cost of Production'!Y80</f>
        <v>0</v>
      </c>
      <c r="Z34" s="52">
        <f>'8 Cost of Production'!Z80</f>
        <v>0</v>
      </c>
      <c r="AA34" s="52">
        <f>'8 Cost of Production'!AA80</f>
        <v>0</v>
      </c>
      <c r="AB34" s="52">
        <f>'8 Cost of Production'!AB80</f>
        <v>0</v>
      </c>
      <c r="AC34" s="52">
        <f>'8 Cost of Production'!AC80</f>
        <v>0</v>
      </c>
      <c r="AD34" s="52">
        <f>'8 Cost of Production'!AD80</f>
        <v>0</v>
      </c>
      <c r="AE34" s="52">
        <f>'8 Cost of Production'!AE80</f>
        <v>0</v>
      </c>
      <c r="AF34" s="52">
        <f>'8 Cost of Production'!AF80</f>
        <v>0</v>
      </c>
      <c r="AG34" s="52">
        <f>'8 Cost of Production'!AG80</f>
        <v>0</v>
      </c>
      <c r="AH34" s="52">
        <f>'8 Cost of Production'!AH80</f>
        <v>0</v>
      </c>
      <c r="AI34" s="52">
        <f>'8 Cost of Production'!AI80</f>
        <v>0</v>
      </c>
      <c r="AJ34" s="52">
        <f>'8 Cost of Production'!AJ80</f>
        <v>0</v>
      </c>
      <c r="AK34" s="52">
        <f>'8 Cost of Production'!AK80</f>
        <v>0</v>
      </c>
      <c r="AL34" s="52">
        <f>'8 Cost of Production'!AL80</f>
        <v>0</v>
      </c>
      <c r="AM34" s="52">
        <f>'8 Cost of Production'!AM80</f>
        <v>0</v>
      </c>
      <c r="AN34" s="52">
        <f>'8 Cost of Production'!AN80</f>
        <v>0</v>
      </c>
      <c r="AO34" s="52">
        <f>'8 Cost of Production'!AO80</f>
        <v>0</v>
      </c>
      <c r="AP34" s="52">
        <f>'8 Cost of Production'!AP80</f>
        <v>0</v>
      </c>
      <c r="AQ34" s="52">
        <f>'8 Cost of Production'!AQ80</f>
        <v>0</v>
      </c>
      <c r="AR34" s="52">
        <f>'8 Cost of Production'!AR80</f>
        <v>0</v>
      </c>
      <c r="AS34" s="52">
        <f>'8 Cost of Production'!AS80</f>
        <v>0</v>
      </c>
      <c r="AT34" s="52">
        <f>'8 Cost of Production'!AT80</f>
        <v>0</v>
      </c>
      <c r="AU34" s="52">
        <f>'8 Cost of Production'!AU80</f>
        <v>0</v>
      </c>
      <c r="AV34" s="52">
        <f>'8 Cost of Production'!AV80</f>
        <v>0</v>
      </c>
      <c r="AW34" s="52">
        <f>'8 Cost of Production'!AW80</f>
        <v>0</v>
      </c>
      <c r="AX34" s="52">
        <f>'8 Cost of Production'!AX80</f>
        <v>0</v>
      </c>
      <c r="AY34" s="52">
        <f>'8 Cost of Production'!AY80</f>
        <v>0</v>
      </c>
      <c r="AZ34" s="52">
        <f>'8 Cost of Production'!AZ80</f>
        <v>0</v>
      </c>
      <c r="BA34" s="52">
        <f>'8 Cost of Production'!BA80</f>
        <v>0</v>
      </c>
      <c r="BB34" s="52">
        <f>'8 Cost of Production'!BB80</f>
        <v>0</v>
      </c>
      <c r="BC34" s="52">
        <f>'8 Cost of Production'!BC80</f>
        <v>0</v>
      </c>
      <c r="BD34" s="52">
        <f>'8 Cost of Production'!BD80</f>
        <v>0</v>
      </c>
      <c r="BE34" s="52">
        <f>'8 Cost of Production'!BE80</f>
        <v>0</v>
      </c>
      <c r="BF34" s="52">
        <f>'8 Cost of Production'!BF80</f>
        <v>0</v>
      </c>
      <c r="BG34" s="52">
        <f>'8 Cost of Production'!BG80</f>
        <v>0</v>
      </c>
      <c r="BH34" s="52">
        <f>'8 Cost of Production'!BH80</f>
        <v>0</v>
      </c>
      <c r="BI34" s="52">
        <f>'8 Cost of Production'!BI80</f>
        <v>0</v>
      </c>
      <c r="BJ34" s="52">
        <f>'8 Cost of Production'!BJ80</f>
        <v>0</v>
      </c>
      <c r="BK34" s="52">
        <f>'8 Cost of Production'!BK80</f>
        <v>0</v>
      </c>
      <c r="BL34" s="52">
        <f>'8 Cost of Production'!BL80</f>
        <v>0</v>
      </c>
      <c r="BM34" s="52">
        <f>'8 Cost of Production'!BM80</f>
        <v>0</v>
      </c>
      <c r="BN34" s="52">
        <f>'8 Cost of Production'!BN80</f>
        <v>0</v>
      </c>
      <c r="BO34" s="52">
        <f>'8 Cost of Production'!BO80</f>
        <v>0</v>
      </c>
      <c r="BP34" s="52">
        <f>'8 Cost of Production'!BP80</f>
        <v>0</v>
      </c>
      <c r="BQ34" s="52">
        <f>'8 Cost of Production'!BQ80</f>
        <v>0</v>
      </c>
      <c r="BR34" s="52">
        <f>'8 Cost of Production'!BR80</f>
        <v>0</v>
      </c>
      <c r="BS34" s="52">
        <f>'8 Cost of Production'!BS80</f>
        <v>0</v>
      </c>
      <c r="BT34" s="52">
        <f>'8 Cost of Production'!BT80</f>
        <v>0</v>
      </c>
      <c r="BU34" s="52">
        <f>'8 Cost of Production'!BU80</f>
        <v>0</v>
      </c>
      <c r="BV34" s="52">
        <f>'8 Cost of Production'!BV80</f>
        <v>0</v>
      </c>
      <c r="BW34" s="52">
        <f>'8 Cost of Production'!BW80</f>
        <v>0</v>
      </c>
      <c r="BX34" s="52">
        <f>'8 Cost of Production'!BX80</f>
        <v>0</v>
      </c>
      <c r="BY34" s="52">
        <f>'8 Cost of Production'!BY80</f>
        <v>0</v>
      </c>
      <c r="BZ34" s="52">
        <f>'8 Cost of Production'!BZ80</f>
        <v>0</v>
      </c>
      <c r="CA34" s="52">
        <f>'8 Cost of Production'!CA80</f>
        <v>0</v>
      </c>
      <c r="CB34" s="52">
        <f>'8 Cost of Production'!CB80</f>
        <v>0</v>
      </c>
      <c r="CC34" s="52">
        <f>'8 Cost of Production'!CC80</f>
        <v>0</v>
      </c>
      <c r="CD34" s="52">
        <f>'8 Cost of Production'!CD80</f>
        <v>0</v>
      </c>
      <c r="CE34" s="52">
        <f>'8 Cost of Production'!CE80</f>
        <v>0</v>
      </c>
      <c r="CF34" s="52">
        <f>'8 Cost of Production'!CF80</f>
        <v>0</v>
      </c>
      <c r="CG34" s="52">
        <f>'8 Cost of Production'!CG80</f>
        <v>0</v>
      </c>
      <c r="CH34" s="52">
        <f>'8 Cost of Production'!CH80</f>
        <v>0</v>
      </c>
      <c r="CI34" s="52">
        <f>'8 Cost of Production'!CI80</f>
        <v>0</v>
      </c>
      <c r="CJ34" s="52">
        <f>'8 Cost of Production'!CJ80</f>
        <v>0</v>
      </c>
      <c r="CK34" s="52">
        <f>'8 Cost of Production'!CK80</f>
        <v>0</v>
      </c>
      <c r="CL34" s="52">
        <f>'8 Cost of Production'!CL80</f>
        <v>0</v>
      </c>
      <c r="CM34" s="52">
        <f>'8 Cost of Production'!CM80</f>
        <v>0</v>
      </c>
      <c r="CN34" s="52">
        <f>'8 Cost of Production'!CN80</f>
        <v>0</v>
      </c>
      <c r="CO34" s="52">
        <f>'8 Cost of Production'!CO80</f>
        <v>0</v>
      </c>
      <c r="CP34" s="52">
        <f>'8 Cost of Production'!CP80</f>
        <v>0</v>
      </c>
      <c r="CQ34" s="52">
        <f>'8 Cost of Production'!CQ80</f>
        <v>0</v>
      </c>
      <c r="CR34" s="52">
        <f>'8 Cost of Production'!CR80</f>
        <v>0</v>
      </c>
      <c r="CS34" s="52">
        <f>'8 Cost of Production'!CS80</f>
        <v>0</v>
      </c>
      <c r="CT34" s="52">
        <f>'8 Cost of Production'!CT80</f>
        <v>0</v>
      </c>
      <c r="CU34" s="52">
        <f>'8 Cost of Production'!CU80</f>
        <v>0</v>
      </c>
      <c r="CV34" s="52">
        <f>'8 Cost of Production'!CV80</f>
        <v>0</v>
      </c>
      <c r="CW34" s="52">
        <f>'8 Cost of Production'!CW80</f>
        <v>0</v>
      </c>
      <c r="CX34" s="52">
        <f>'8 Cost of Production'!CX80</f>
        <v>0</v>
      </c>
      <c r="CY34" s="52">
        <f>'8 Cost of Production'!CY80</f>
        <v>0</v>
      </c>
    </row>
    <row r="35" spans="2:103" ht="12.75">
      <c r="B35" s="63" t="s">
        <v>296</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c r="AC35" s="46">
        <f>'1 Enterprises'!AC6*'1 Enterprises'!AC15</f>
        <v>0</v>
      </c>
      <c r="AD35" s="46">
        <f>'1 Enterprises'!AD6*'1 Enterprises'!AD15</f>
        <v>0</v>
      </c>
      <c r="AE35" s="46">
        <f>'1 Enterprises'!AE6*'1 Enterprises'!AE15</f>
        <v>0</v>
      </c>
      <c r="AF35" s="46">
        <f>'1 Enterprises'!AF6*'1 Enterprises'!AF15</f>
        <v>0</v>
      </c>
      <c r="AG35" s="46">
        <f>'1 Enterprises'!AG6*'1 Enterprises'!AG15</f>
        <v>0</v>
      </c>
      <c r="AH35" s="46">
        <f>'1 Enterprises'!AH6*'1 Enterprises'!AH15</f>
        <v>0</v>
      </c>
      <c r="AI35" s="46">
        <f>'1 Enterprises'!AI6*'1 Enterprises'!AI15</f>
        <v>0</v>
      </c>
      <c r="AJ35" s="46">
        <f>'1 Enterprises'!AJ6*'1 Enterprises'!AJ15</f>
        <v>0</v>
      </c>
      <c r="AK35" s="46">
        <f>'1 Enterprises'!AK6*'1 Enterprises'!AK15</f>
        <v>0</v>
      </c>
      <c r="AL35" s="46">
        <f>'1 Enterprises'!AL6*'1 Enterprises'!AL15</f>
        <v>0</v>
      </c>
      <c r="AM35" s="46">
        <f>'1 Enterprises'!AM6*'1 Enterprises'!AM15</f>
        <v>0</v>
      </c>
      <c r="AN35" s="46">
        <f>'1 Enterprises'!AN6*'1 Enterprises'!AN15</f>
        <v>0</v>
      </c>
      <c r="AO35" s="46">
        <f>'1 Enterprises'!AO6*'1 Enterprises'!AO15</f>
        <v>0</v>
      </c>
      <c r="AP35" s="46">
        <f>'1 Enterprises'!AP6*'1 Enterprises'!AP15</f>
        <v>0</v>
      </c>
      <c r="AQ35" s="46">
        <f>'1 Enterprises'!AQ6*'1 Enterprises'!AQ15</f>
        <v>0</v>
      </c>
      <c r="AR35" s="46">
        <f>'1 Enterprises'!AR6*'1 Enterprises'!AR15</f>
        <v>0</v>
      </c>
      <c r="AS35" s="46">
        <f>'1 Enterprises'!AS6*'1 Enterprises'!AS15</f>
        <v>0</v>
      </c>
      <c r="AT35" s="46">
        <f>'1 Enterprises'!AT6*'1 Enterprises'!AT15</f>
        <v>0</v>
      </c>
      <c r="AU35" s="46">
        <f>'1 Enterprises'!AU6*'1 Enterprises'!AU15</f>
        <v>0</v>
      </c>
      <c r="AV35" s="46">
        <f>'1 Enterprises'!AV6*'1 Enterprises'!AV15</f>
        <v>0</v>
      </c>
      <c r="AW35" s="46">
        <f>'1 Enterprises'!AW6*'1 Enterprises'!AW15</f>
        <v>0</v>
      </c>
      <c r="AX35" s="46">
        <f>'1 Enterprises'!AX6*'1 Enterprises'!AX15</f>
        <v>0</v>
      </c>
      <c r="AY35" s="46">
        <f>'1 Enterprises'!AY6*'1 Enterprises'!AY15</f>
        <v>0</v>
      </c>
      <c r="AZ35" s="46">
        <f>'1 Enterprises'!AZ6*'1 Enterprises'!AZ15</f>
        <v>0</v>
      </c>
      <c r="BA35" s="46">
        <f>'1 Enterprises'!BA6*'1 Enterprises'!BA15</f>
        <v>0</v>
      </c>
      <c r="BB35" s="46">
        <f>'1 Enterprises'!BB6*'1 Enterprises'!BB15</f>
        <v>0</v>
      </c>
      <c r="BC35" s="46">
        <f>'1 Enterprises'!BC6*'1 Enterprises'!BC15</f>
        <v>0</v>
      </c>
      <c r="BD35" s="46">
        <f>'1 Enterprises'!BD6*'1 Enterprises'!BD15</f>
        <v>0</v>
      </c>
      <c r="BE35" s="46">
        <f>'1 Enterprises'!BE6*'1 Enterprises'!BE15</f>
        <v>0</v>
      </c>
      <c r="BF35" s="46">
        <f>'1 Enterprises'!BF6*'1 Enterprises'!BF15</f>
        <v>0</v>
      </c>
      <c r="BG35" s="46">
        <f>'1 Enterprises'!BG6*'1 Enterprises'!BG15</f>
        <v>0</v>
      </c>
      <c r="BH35" s="46">
        <f>'1 Enterprises'!BH6*'1 Enterprises'!BH15</f>
        <v>0</v>
      </c>
      <c r="BI35" s="46">
        <f>'1 Enterprises'!BI6*'1 Enterprises'!BI15</f>
        <v>0</v>
      </c>
      <c r="BJ35" s="46">
        <f>'1 Enterprises'!BJ6*'1 Enterprises'!BJ15</f>
        <v>0</v>
      </c>
      <c r="BK35" s="46">
        <f>'1 Enterprises'!BK6*'1 Enterprises'!BK15</f>
        <v>0</v>
      </c>
      <c r="BL35" s="46">
        <f>'1 Enterprises'!BL6*'1 Enterprises'!BL15</f>
        <v>0</v>
      </c>
      <c r="BM35" s="46">
        <f>'1 Enterprises'!BM6*'1 Enterprises'!BM15</f>
        <v>0</v>
      </c>
      <c r="BN35" s="46">
        <f>'1 Enterprises'!BN6*'1 Enterprises'!BN15</f>
        <v>0</v>
      </c>
      <c r="BO35" s="46">
        <f>'1 Enterprises'!BO6*'1 Enterprises'!BO15</f>
        <v>0</v>
      </c>
      <c r="BP35" s="46">
        <f>'1 Enterprises'!BP6*'1 Enterprises'!BP15</f>
        <v>0</v>
      </c>
      <c r="BQ35" s="46">
        <f>'1 Enterprises'!BQ6*'1 Enterprises'!BQ15</f>
        <v>0</v>
      </c>
      <c r="BR35" s="46">
        <f>'1 Enterprises'!BR6*'1 Enterprises'!BR15</f>
        <v>0</v>
      </c>
      <c r="BS35" s="46">
        <f>'1 Enterprises'!BS6*'1 Enterprises'!BS15</f>
        <v>0</v>
      </c>
      <c r="BT35" s="46">
        <f>'1 Enterprises'!BT6*'1 Enterprises'!BT15</f>
        <v>0</v>
      </c>
      <c r="BU35" s="46">
        <f>'1 Enterprises'!BU6*'1 Enterprises'!BU15</f>
        <v>0</v>
      </c>
      <c r="BV35" s="46">
        <f>'1 Enterprises'!BV6*'1 Enterprises'!BV15</f>
        <v>0</v>
      </c>
      <c r="BW35" s="46">
        <f>'1 Enterprises'!BW6*'1 Enterprises'!BW15</f>
        <v>0</v>
      </c>
      <c r="BX35" s="46">
        <f>'1 Enterprises'!BX6*'1 Enterprises'!BX15</f>
        <v>0</v>
      </c>
      <c r="BY35" s="46">
        <f>'1 Enterprises'!BY6*'1 Enterprises'!BY15</f>
        <v>0</v>
      </c>
      <c r="BZ35" s="46">
        <f>'1 Enterprises'!BZ6*'1 Enterprises'!BZ15</f>
        <v>0</v>
      </c>
      <c r="CA35" s="46">
        <f>'1 Enterprises'!CA6*'1 Enterprises'!CA15</f>
        <v>0</v>
      </c>
      <c r="CB35" s="46">
        <f>'1 Enterprises'!CB6*'1 Enterprises'!CB15</f>
        <v>0</v>
      </c>
      <c r="CC35" s="46">
        <f>'1 Enterprises'!CC6*'1 Enterprises'!CC15</f>
        <v>0</v>
      </c>
      <c r="CD35" s="46">
        <f>'1 Enterprises'!CD6*'1 Enterprises'!CD15</f>
        <v>0</v>
      </c>
      <c r="CE35" s="46">
        <f>'1 Enterprises'!CE6*'1 Enterprises'!CE15</f>
        <v>0</v>
      </c>
      <c r="CF35" s="46">
        <f>'1 Enterprises'!CF6*'1 Enterprises'!CF15</f>
        <v>0</v>
      </c>
      <c r="CG35" s="46">
        <f>'1 Enterprises'!CG6*'1 Enterprises'!CG15</f>
        <v>0</v>
      </c>
      <c r="CH35" s="46">
        <f>'1 Enterprises'!CH6*'1 Enterprises'!CH15</f>
        <v>0</v>
      </c>
      <c r="CI35" s="46">
        <f>'1 Enterprises'!CI6*'1 Enterprises'!CI15</f>
        <v>0</v>
      </c>
      <c r="CJ35" s="46">
        <f>'1 Enterprises'!CJ6*'1 Enterprises'!CJ15</f>
        <v>0</v>
      </c>
      <c r="CK35" s="46">
        <f>'1 Enterprises'!CK6*'1 Enterprises'!CK15</f>
        <v>0</v>
      </c>
      <c r="CL35" s="46">
        <f>'1 Enterprises'!CL6*'1 Enterprises'!CL15</f>
        <v>0</v>
      </c>
      <c r="CM35" s="46">
        <f>'1 Enterprises'!CM6*'1 Enterprises'!CM15</f>
        <v>0</v>
      </c>
      <c r="CN35" s="46">
        <f>'1 Enterprises'!CN6*'1 Enterprises'!CN15</f>
        <v>0</v>
      </c>
      <c r="CO35" s="46">
        <f>'1 Enterprises'!CO6*'1 Enterprises'!CO15</f>
        <v>0</v>
      </c>
      <c r="CP35" s="46">
        <f>'1 Enterprises'!CP6*'1 Enterprises'!CP15</f>
        <v>0</v>
      </c>
      <c r="CQ35" s="46">
        <f>'1 Enterprises'!CQ6*'1 Enterprises'!CQ15</f>
        <v>0</v>
      </c>
      <c r="CR35" s="46">
        <f>'1 Enterprises'!CR6*'1 Enterprises'!CR15</f>
        <v>0</v>
      </c>
      <c r="CS35" s="46">
        <f>'1 Enterprises'!CS6*'1 Enterprises'!CS15</f>
        <v>0</v>
      </c>
      <c r="CT35" s="46">
        <f>'1 Enterprises'!CT6*'1 Enterprises'!CT15</f>
        <v>0</v>
      </c>
      <c r="CU35" s="46">
        <f>'1 Enterprises'!CU6*'1 Enterprises'!CU15</f>
        <v>0</v>
      </c>
      <c r="CV35" s="46">
        <f>'1 Enterprises'!CV6*'1 Enterprises'!CV15</f>
        <v>0</v>
      </c>
      <c r="CW35" s="46">
        <f>'1 Enterprises'!CW6*'1 Enterprises'!CW15</f>
        <v>0</v>
      </c>
      <c r="CX35" s="46">
        <f>'1 Enterprises'!CX6*'1 Enterprises'!CX15</f>
        <v>0</v>
      </c>
      <c r="CY35" s="46">
        <f>'1 Enterprises'!CY6*'1 Enterprises'!CY15</f>
        <v>0</v>
      </c>
    </row>
    <row r="36" spans="2:103" ht="12.75">
      <c r="B36" s="63"/>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row>
    <row r="37" spans="2:103" ht="12.75">
      <c r="B37" s="63" t="s">
        <v>315</v>
      </c>
      <c r="C37" s="1"/>
      <c r="D37" s="3">
        <f aca="true" t="shared" si="18" ref="D37:N37">D30</f>
        <v>0</v>
      </c>
      <c r="E37" s="3">
        <f t="shared" si="18"/>
        <v>0</v>
      </c>
      <c r="F37" s="3">
        <f t="shared" si="18"/>
        <v>0</v>
      </c>
      <c r="G37" s="3">
        <f t="shared" si="18"/>
        <v>0</v>
      </c>
      <c r="H37" s="3">
        <f t="shared" si="18"/>
        <v>0</v>
      </c>
      <c r="I37" s="3">
        <f t="shared" si="18"/>
        <v>0</v>
      </c>
      <c r="J37" s="3">
        <f t="shared" si="18"/>
        <v>0</v>
      </c>
      <c r="K37" s="3">
        <f t="shared" si="18"/>
        <v>0</v>
      </c>
      <c r="L37" s="3">
        <f t="shared" si="18"/>
        <v>0</v>
      </c>
      <c r="M37" s="3">
        <f t="shared" si="18"/>
        <v>0</v>
      </c>
      <c r="N37" s="3">
        <f t="shared" si="18"/>
        <v>0</v>
      </c>
      <c r="O37" s="3">
        <f aca="true" t="shared" si="19" ref="O37:AB37">O30</f>
        <v>0</v>
      </c>
      <c r="P37" s="3">
        <f t="shared" si="19"/>
        <v>0</v>
      </c>
      <c r="Q37" s="3">
        <f t="shared" si="19"/>
        <v>0</v>
      </c>
      <c r="R37" s="3">
        <f t="shared" si="19"/>
        <v>0</v>
      </c>
      <c r="S37" s="3">
        <f t="shared" si="19"/>
        <v>0</v>
      </c>
      <c r="T37" s="3">
        <f t="shared" si="19"/>
        <v>0</v>
      </c>
      <c r="U37" s="3">
        <f t="shared" si="19"/>
        <v>0</v>
      </c>
      <c r="V37" s="3">
        <f t="shared" si="19"/>
        <v>0</v>
      </c>
      <c r="W37" s="3">
        <f t="shared" si="19"/>
        <v>0</v>
      </c>
      <c r="X37" s="3">
        <f t="shared" si="19"/>
        <v>0</v>
      </c>
      <c r="Y37" s="3">
        <f t="shared" si="19"/>
        <v>0</v>
      </c>
      <c r="Z37" s="3">
        <f t="shared" si="19"/>
        <v>0</v>
      </c>
      <c r="AA37" s="3">
        <f t="shared" si="19"/>
        <v>0</v>
      </c>
      <c r="AB37" s="3">
        <f t="shared" si="19"/>
        <v>0</v>
      </c>
      <c r="AC37" s="3">
        <f aca="true" t="shared" si="20" ref="AC37:CN37">AC30</f>
        <v>0</v>
      </c>
      <c r="AD37" s="3">
        <f t="shared" si="20"/>
        <v>0</v>
      </c>
      <c r="AE37" s="3">
        <f t="shared" si="20"/>
        <v>0</v>
      </c>
      <c r="AF37" s="3">
        <f t="shared" si="20"/>
        <v>0</v>
      </c>
      <c r="AG37" s="3">
        <f t="shared" si="20"/>
        <v>0</v>
      </c>
      <c r="AH37" s="3">
        <f t="shared" si="20"/>
        <v>0</v>
      </c>
      <c r="AI37" s="3">
        <f t="shared" si="20"/>
        <v>0</v>
      </c>
      <c r="AJ37" s="3">
        <f t="shared" si="20"/>
        <v>0</v>
      </c>
      <c r="AK37" s="3">
        <f t="shared" si="20"/>
        <v>0</v>
      </c>
      <c r="AL37" s="3">
        <f t="shared" si="20"/>
        <v>0</v>
      </c>
      <c r="AM37" s="3">
        <f t="shared" si="20"/>
        <v>0</v>
      </c>
      <c r="AN37" s="3">
        <f t="shared" si="20"/>
        <v>0</v>
      </c>
      <c r="AO37" s="3">
        <f t="shared" si="20"/>
        <v>0</v>
      </c>
      <c r="AP37" s="3">
        <f t="shared" si="20"/>
        <v>0</v>
      </c>
      <c r="AQ37" s="3">
        <f t="shared" si="20"/>
        <v>0</v>
      </c>
      <c r="AR37" s="3">
        <f t="shared" si="20"/>
        <v>0</v>
      </c>
      <c r="AS37" s="3">
        <f t="shared" si="20"/>
        <v>0</v>
      </c>
      <c r="AT37" s="3">
        <f t="shared" si="20"/>
        <v>0</v>
      </c>
      <c r="AU37" s="3">
        <f t="shared" si="20"/>
        <v>0</v>
      </c>
      <c r="AV37" s="3">
        <f t="shared" si="20"/>
        <v>0</v>
      </c>
      <c r="AW37" s="3">
        <f t="shared" si="20"/>
        <v>0</v>
      </c>
      <c r="AX37" s="3">
        <f t="shared" si="20"/>
        <v>0</v>
      </c>
      <c r="AY37" s="3">
        <f t="shared" si="20"/>
        <v>0</v>
      </c>
      <c r="AZ37" s="3">
        <f t="shared" si="20"/>
        <v>0</v>
      </c>
      <c r="BA37" s="3">
        <f t="shared" si="20"/>
        <v>0</v>
      </c>
      <c r="BB37" s="3">
        <f t="shared" si="20"/>
        <v>0</v>
      </c>
      <c r="BC37" s="3">
        <f t="shared" si="20"/>
        <v>0</v>
      </c>
      <c r="BD37" s="3">
        <f t="shared" si="20"/>
        <v>0</v>
      </c>
      <c r="BE37" s="3">
        <f t="shared" si="20"/>
        <v>0</v>
      </c>
      <c r="BF37" s="3">
        <f t="shared" si="20"/>
        <v>0</v>
      </c>
      <c r="BG37" s="3">
        <f t="shared" si="20"/>
        <v>0</v>
      </c>
      <c r="BH37" s="3">
        <f t="shared" si="20"/>
        <v>0</v>
      </c>
      <c r="BI37" s="3">
        <f t="shared" si="20"/>
        <v>0</v>
      </c>
      <c r="BJ37" s="3">
        <f t="shared" si="20"/>
        <v>0</v>
      </c>
      <c r="BK37" s="3">
        <f t="shared" si="20"/>
        <v>0</v>
      </c>
      <c r="BL37" s="3">
        <f t="shared" si="20"/>
        <v>0</v>
      </c>
      <c r="BM37" s="3">
        <f t="shared" si="20"/>
        <v>0</v>
      </c>
      <c r="BN37" s="3">
        <f t="shared" si="20"/>
        <v>0</v>
      </c>
      <c r="BO37" s="3">
        <f t="shared" si="20"/>
        <v>0</v>
      </c>
      <c r="BP37" s="3">
        <f t="shared" si="20"/>
        <v>0</v>
      </c>
      <c r="BQ37" s="3">
        <f t="shared" si="20"/>
        <v>0</v>
      </c>
      <c r="BR37" s="3">
        <f t="shared" si="20"/>
        <v>0</v>
      </c>
      <c r="BS37" s="3">
        <f t="shared" si="20"/>
        <v>0</v>
      </c>
      <c r="BT37" s="3">
        <f t="shared" si="20"/>
        <v>0</v>
      </c>
      <c r="BU37" s="3">
        <f t="shared" si="20"/>
        <v>0</v>
      </c>
      <c r="BV37" s="3">
        <f t="shared" si="20"/>
        <v>0</v>
      </c>
      <c r="BW37" s="3">
        <f t="shared" si="20"/>
        <v>0</v>
      </c>
      <c r="BX37" s="3">
        <f t="shared" si="20"/>
        <v>0</v>
      </c>
      <c r="BY37" s="3">
        <f t="shared" si="20"/>
        <v>0</v>
      </c>
      <c r="BZ37" s="3">
        <f t="shared" si="20"/>
        <v>0</v>
      </c>
      <c r="CA37" s="3">
        <f t="shared" si="20"/>
        <v>0</v>
      </c>
      <c r="CB37" s="3">
        <f t="shared" si="20"/>
        <v>0</v>
      </c>
      <c r="CC37" s="3">
        <f t="shared" si="20"/>
        <v>0</v>
      </c>
      <c r="CD37" s="3">
        <f t="shared" si="20"/>
        <v>0</v>
      </c>
      <c r="CE37" s="3">
        <f t="shared" si="20"/>
        <v>0</v>
      </c>
      <c r="CF37" s="3">
        <f t="shared" si="20"/>
        <v>0</v>
      </c>
      <c r="CG37" s="3">
        <f t="shared" si="20"/>
        <v>0</v>
      </c>
      <c r="CH37" s="3">
        <f t="shared" si="20"/>
        <v>0</v>
      </c>
      <c r="CI37" s="3">
        <f t="shared" si="20"/>
        <v>0</v>
      </c>
      <c r="CJ37" s="3">
        <f t="shared" si="20"/>
        <v>0</v>
      </c>
      <c r="CK37" s="3">
        <f t="shared" si="20"/>
        <v>0</v>
      </c>
      <c r="CL37" s="3">
        <f t="shared" si="20"/>
        <v>0</v>
      </c>
      <c r="CM37" s="3">
        <f t="shared" si="20"/>
        <v>0</v>
      </c>
      <c r="CN37" s="3">
        <f t="shared" si="20"/>
        <v>0</v>
      </c>
      <c r="CO37" s="3">
        <f aca="true" t="shared" si="21" ref="CO37:CY37">CO30</f>
        <v>0</v>
      </c>
      <c r="CP37" s="3">
        <f t="shared" si="21"/>
        <v>0</v>
      </c>
      <c r="CQ37" s="3">
        <f t="shared" si="21"/>
        <v>0</v>
      </c>
      <c r="CR37" s="3">
        <f t="shared" si="21"/>
        <v>0</v>
      </c>
      <c r="CS37" s="3">
        <f t="shared" si="21"/>
        <v>0</v>
      </c>
      <c r="CT37" s="3">
        <f t="shared" si="21"/>
        <v>0</v>
      </c>
      <c r="CU37" s="3">
        <f t="shared" si="21"/>
        <v>0</v>
      </c>
      <c r="CV37" s="3">
        <f t="shared" si="21"/>
        <v>0</v>
      </c>
      <c r="CW37" s="3">
        <f t="shared" si="21"/>
        <v>0</v>
      </c>
      <c r="CX37" s="3">
        <f t="shared" si="21"/>
        <v>0</v>
      </c>
      <c r="CY37" s="3">
        <f t="shared" si="21"/>
        <v>0</v>
      </c>
    </row>
    <row r="38" spans="2:103" ht="12.75">
      <c r="B38" s="63"/>
      <c r="C38" s="1"/>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row>
    <row r="39" spans="2:103" ht="12.75">
      <c r="B39" s="63" t="s">
        <v>297</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c r="AC39" s="3">
        <f>IF(AC35&gt;0,(AC30/'1 Enterprises'!AC8),0)</f>
        <v>0</v>
      </c>
      <c r="AD39" s="3">
        <f>IF(AD35&gt;0,(AD30/'1 Enterprises'!AD8),0)</f>
        <v>0</v>
      </c>
      <c r="AE39" s="3">
        <f>IF(AE35&gt;0,(AE30/'1 Enterprises'!AE8),0)</f>
        <v>0</v>
      </c>
      <c r="AF39" s="3">
        <f>IF(AF35&gt;0,(AF30/'1 Enterprises'!AF8),0)</f>
        <v>0</v>
      </c>
      <c r="AG39" s="3">
        <f>IF(AG35&gt;0,(AG30/'1 Enterprises'!AG8),0)</f>
        <v>0</v>
      </c>
      <c r="AH39" s="3">
        <f>IF(AH35&gt;0,(AH30/'1 Enterprises'!AH8),0)</f>
        <v>0</v>
      </c>
      <c r="AI39" s="3">
        <f>IF(AI35&gt;0,(AI30/'1 Enterprises'!AI8),0)</f>
        <v>0</v>
      </c>
      <c r="AJ39" s="3">
        <f>IF(AJ35&gt;0,(AJ30/'1 Enterprises'!AJ8),0)</f>
        <v>0</v>
      </c>
      <c r="AK39" s="3">
        <f>IF(AK35&gt;0,(AK30/'1 Enterprises'!AK8),0)</f>
        <v>0</v>
      </c>
      <c r="AL39" s="3">
        <f>IF(AL35&gt;0,(AL30/'1 Enterprises'!AL8),0)</f>
        <v>0</v>
      </c>
      <c r="AM39" s="3">
        <f>IF(AM35&gt;0,(AM30/'1 Enterprises'!AM8),0)</f>
        <v>0</v>
      </c>
      <c r="AN39" s="3">
        <f>IF(AN35&gt;0,(AN30/'1 Enterprises'!AN8),0)</f>
        <v>0</v>
      </c>
      <c r="AO39" s="3">
        <f>IF(AO35&gt;0,(AO30/'1 Enterprises'!AO8),0)</f>
        <v>0</v>
      </c>
      <c r="AP39" s="3">
        <f>IF(AP35&gt;0,(AP30/'1 Enterprises'!AP8),0)</f>
        <v>0</v>
      </c>
      <c r="AQ39" s="3">
        <f>IF(AQ35&gt;0,(AQ30/'1 Enterprises'!AQ8),0)</f>
        <v>0</v>
      </c>
      <c r="AR39" s="3">
        <f>IF(AR35&gt;0,(AR30/'1 Enterprises'!AR8),0)</f>
        <v>0</v>
      </c>
      <c r="AS39" s="3">
        <f>IF(AS35&gt;0,(AS30/'1 Enterprises'!AS8),0)</f>
        <v>0</v>
      </c>
      <c r="AT39" s="3">
        <f>IF(AT35&gt;0,(AT30/'1 Enterprises'!AT8),0)</f>
        <v>0</v>
      </c>
      <c r="AU39" s="3">
        <f>IF(AU35&gt;0,(AU30/'1 Enterprises'!AU8),0)</f>
        <v>0</v>
      </c>
      <c r="AV39" s="3">
        <f>IF(AV35&gt;0,(AV30/'1 Enterprises'!AV8),0)</f>
        <v>0</v>
      </c>
      <c r="AW39" s="3">
        <f>IF(AW35&gt;0,(AW30/'1 Enterprises'!AW8),0)</f>
        <v>0</v>
      </c>
      <c r="AX39" s="3">
        <f>IF(AX35&gt;0,(AX30/'1 Enterprises'!AX8),0)</f>
        <v>0</v>
      </c>
      <c r="AY39" s="3">
        <f>IF(AY35&gt;0,(AY30/'1 Enterprises'!AY8),0)</f>
        <v>0</v>
      </c>
      <c r="AZ39" s="3">
        <f>IF(AZ35&gt;0,(AZ30/'1 Enterprises'!AZ8),0)</f>
        <v>0</v>
      </c>
      <c r="BA39" s="3">
        <f>IF(BA35&gt;0,(BA30/'1 Enterprises'!BA8),0)</f>
        <v>0</v>
      </c>
      <c r="BB39" s="3">
        <f>IF(BB35&gt;0,(BB30/'1 Enterprises'!BB8),0)</f>
        <v>0</v>
      </c>
      <c r="BC39" s="3">
        <f>IF(BC35&gt;0,(BC30/'1 Enterprises'!BC8),0)</f>
        <v>0</v>
      </c>
      <c r="BD39" s="3">
        <f>IF(BD35&gt;0,(BD30/'1 Enterprises'!BD8),0)</f>
        <v>0</v>
      </c>
      <c r="BE39" s="3">
        <f>IF(BE35&gt;0,(BE30/'1 Enterprises'!BE8),0)</f>
        <v>0</v>
      </c>
      <c r="BF39" s="3">
        <f>IF(BF35&gt;0,(BF30/'1 Enterprises'!BF8),0)</f>
        <v>0</v>
      </c>
      <c r="BG39" s="3">
        <f>IF(BG35&gt;0,(BG30/'1 Enterprises'!BG8),0)</f>
        <v>0</v>
      </c>
      <c r="BH39" s="3">
        <f>IF(BH35&gt;0,(BH30/'1 Enterprises'!BH8),0)</f>
        <v>0</v>
      </c>
      <c r="BI39" s="3">
        <f>IF(BI35&gt;0,(BI30/'1 Enterprises'!BI8),0)</f>
        <v>0</v>
      </c>
      <c r="BJ39" s="3">
        <f>IF(BJ35&gt;0,(BJ30/'1 Enterprises'!BJ8),0)</f>
        <v>0</v>
      </c>
      <c r="BK39" s="3">
        <f>IF(BK35&gt;0,(BK30/'1 Enterprises'!BK8),0)</f>
        <v>0</v>
      </c>
      <c r="BL39" s="3">
        <f>IF(BL35&gt;0,(BL30/'1 Enterprises'!BL8),0)</f>
        <v>0</v>
      </c>
      <c r="BM39" s="3">
        <f>IF(BM35&gt;0,(BM30/'1 Enterprises'!BM8),0)</f>
        <v>0</v>
      </c>
      <c r="BN39" s="3">
        <f>IF(BN35&gt;0,(BN30/'1 Enterprises'!BN8),0)</f>
        <v>0</v>
      </c>
      <c r="BO39" s="3">
        <f>IF(BO35&gt;0,(BO30/'1 Enterprises'!BO8),0)</f>
        <v>0</v>
      </c>
      <c r="BP39" s="3">
        <f>IF(BP35&gt;0,(BP30/'1 Enterprises'!BP8),0)</f>
        <v>0</v>
      </c>
      <c r="BQ39" s="3">
        <f>IF(BQ35&gt;0,(BQ30/'1 Enterprises'!BQ8),0)</f>
        <v>0</v>
      </c>
      <c r="BR39" s="3">
        <f>IF(BR35&gt;0,(BR30/'1 Enterprises'!BR8),0)</f>
        <v>0</v>
      </c>
      <c r="BS39" s="3">
        <f>IF(BS35&gt;0,(BS30/'1 Enterprises'!BS8),0)</f>
        <v>0</v>
      </c>
      <c r="BT39" s="3">
        <f>IF(BT35&gt;0,(BT30/'1 Enterprises'!BT8),0)</f>
        <v>0</v>
      </c>
      <c r="BU39" s="3">
        <f>IF(BU35&gt;0,(BU30/'1 Enterprises'!BU8),0)</f>
        <v>0</v>
      </c>
      <c r="BV39" s="3">
        <f>IF(BV35&gt;0,(BV30/'1 Enterprises'!BV8),0)</f>
        <v>0</v>
      </c>
      <c r="BW39" s="3">
        <f>IF(BW35&gt;0,(BW30/'1 Enterprises'!BW8),0)</f>
        <v>0</v>
      </c>
      <c r="BX39" s="3">
        <f>IF(BX35&gt;0,(BX30/'1 Enterprises'!BX8),0)</f>
        <v>0</v>
      </c>
      <c r="BY39" s="3">
        <f>IF(BY35&gt;0,(BY30/'1 Enterprises'!BY8),0)</f>
        <v>0</v>
      </c>
      <c r="BZ39" s="3">
        <f>IF(BZ35&gt;0,(BZ30/'1 Enterprises'!BZ8),0)</f>
        <v>0</v>
      </c>
      <c r="CA39" s="3">
        <f>IF(CA35&gt;0,(CA30/'1 Enterprises'!CA8),0)</f>
        <v>0</v>
      </c>
      <c r="CB39" s="3">
        <f>IF(CB35&gt;0,(CB30/'1 Enterprises'!CB8),0)</f>
        <v>0</v>
      </c>
      <c r="CC39" s="3">
        <f>IF(CC35&gt;0,(CC30/'1 Enterprises'!CC8),0)</f>
        <v>0</v>
      </c>
      <c r="CD39" s="3">
        <f>IF(CD35&gt;0,(CD30/'1 Enterprises'!CD8),0)</f>
        <v>0</v>
      </c>
      <c r="CE39" s="3">
        <f>IF(CE35&gt;0,(CE30/'1 Enterprises'!CE8),0)</f>
        <v>0</v>
      </c>
      <c r="CF39" s="3">
        <f>IF(CF35&gt;0,(CF30/'1 Enterprises'!CF8),0)</f>
        <v>0</v>
      </c>
      <c r="CG39" s="3">
        <f>IF(CG35&gt;0,(CG30/'1 Enterprises'!CG8),0)</f>
        <v>0</v>
      </c>
      <c r="CH39" s="3">
        <f>IF(CH35&gt;0,(CH30/'1 Enterprises'!CH8),0)</f>
        <v>0</v>
      </c>
      <c r="CI39" s="3">
        <f>IF(CI35&gt;0,(CI30/'1 Enterprises'!CI8),0)</f>
        <v>0</v>
      </c>
      <c r="CJ39" s="3">
        <f>IF(CJ35&gt;0,(CJ30/'1 Enterprises'!CJ8),0)</f>
        <v>0</v>
      </c>
      <c r="CK39" s="3">
        <f>IF(CK35&gt;0,(CK30/'1 Enterprises'!CK8),0)</f>
        <v>0</v>
      </c>
      <c r="CL39" s="3">
        <f>IF(CL35&gt;0,(CL30/'1 Enterprises'!CL8),0)</f>
        <v>0</v>
      </c>
      <c r="CM39" s="3">
        <f>IF(CM35&gt;0,(CM30/'1 Enterprises'!CM8),0)</f>
        <v>0</v>
      </c>
      <c r="CN39" s="3">
        <f>IF(CN35&gt;0,(CN30/'1 Enterprises'!CN8),0)</f>
        <v>0</v>
      </c>
      <c r="CO39" s="3">
        <f>IF(CO35&gt;0,(CO30/'1 Enterprises'!CO8),0)</f>
        <v>0</v>
      </c>
      <c r="CP39" s="3">
        <f>IF(CP35&gt;0,(CP30/'1 Enterprises'!CP8),0)</f>
        <v>0</v>
      </c>
      <c r="CQ39" s="3">
        <f>IF(CQ35&gt;0,(CQ30/'1 Enterprises'!CQ8),0)</f>
        <v>0</v>
      </c>
      <c r="CR39" s="3">
        <f>IF(CR35&gt;0,(CR30/'1 Enterprises'!CR8),0)</f>
        <v>0</v>
      </c>
      <c r="CS39" s="3">
        <f>IF(CS35&gt;0,(CS30/'1 Enterprises'!CS8),0)</f>
        <v>0</v>
      </c>
      <c r="CT39" s="3">
        <f>IF(CT35&gt;0,(CT30/'1 Enterprises'!CT8),0)</f>
        <v>0</v>
      </c>
      <c r="CU39" s="3">
        <f>IF(CU35&gt;0,(CU30/'1 Enterprises'!CU8),0)</f>
        <v>0</v>
      </c>
      <c r="CV39" s="3">
        <f>IF(CV35&gt;0,(CV30/'1 Enterprises'!CV8),0)</f>
        <v>0</v>
      </c>
      <c r="CW39" s="3">
        <f>IF(CW35&gt;0,(CW30/'1 Enterprises'!CW8),0)</f>
        <v>0</v>
      </c>
      <c r="CX39" s="3">
        <f>IF(CX35&gt;0,(CX30/'1 Enterprises'!CX8),0)</f>
        <v>0</v>
      </c>
      <c r="CY39" s="3">
        <f>IF(CY35&gt;0,(CY30/'1 Enterprises'!CY8),0)</f>
        <v>0</v>
      </c>
    </row>
    <row r="40" spans="2:103" ht="12.75">
      <c r="B40" s="63"/>
      <c r="C40" s="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row>
    <row r="41" spans="2:103" ht="12.75">
      <c r="B41" s="63" t="s">
        <v>298</v>
      </c>
      <c r="C41" s="1"/>
      <c r="D41" s="37">
        <f>IF(D37&gt;0,('1 Enterprises'!D6*D37),0)</f>
        <v>0</v>
      </c>
      <c r="E41" s="37">
        <f>IF(E37&gt;0,('1 Enterprises'!E6*E37),0)</f>
        <v>0</v>
      </c>
      <c r="F41" s="37">
        <f>IF(F37&gt;0,('1 Enterprises'!F6*F37),0)</f>
        <v>0</v>
      </c>
      <c r="G41" s="37">
        <f>IF(G37&gt;0,('1 Enterprises'!G6*G37),0)</f>
        <v>0</v>
      </c>
      <c r="H41" s="37">
        <f>IF(H37&gt;0,('1 Enterprises'!H6*H37),0)</f>
        <v>0</v>
      </c>
      <c r="I41" s="37">
        <f>IF(I37&gt;0,('1 Enterprises'!I6*I37),0)</f>
        <v>0</v>
      </c>
      <c r="J41" s="37">
        <f>IF(J37&gt;0,('1 Enterprises'!J6*J37),0)</f>
        <v>0</v>
      </c>
      <c r="K41" s="37">
        <f>IF(K37&gt;0,('1 Enterprises'!K6*K37),0)</f>
        <v>0</v>
      </c>
      <c r="L41" s="37">
        <f>IF(L37&gt;0,('1 Enterprises'!L6*L37),0)</f>
        <v>0</v>
      </c>
      <c r="M41" s="37">
        <f>IF(M37&gt;0,('1 Enterprises'!M6*M37),0)</f>
        <v>0</v>
      </c>
      <c r="N41" s="37">
        <f>IF(N37&gt;0,('1 Enterprises'!N6*N37),0)</f>
        <v>0</v>
      </c>
      <c r="O41" s="37">
        <f>IF(O37&gt;0,('1 Enterprises'!O6*O37),0)</f>
        <v>0</v>
      </c>
      <c r="P41" s="37">
        <f>IF(P37&gt;0,('1 Enterprises'!P6*P37),0)</f>
        <v>0</v>
      </c>
      <c r="Q41" s="37">
        <f>IF(Q37&gt;0,('1 Enterprises'!Q6*Q37),0)</f>
        <v>0</v>
      </c>
      <c r="R41" s="37">
        <f>IF(R37&gt;0,('1 Enterprises'!R6*R37),0)</f>
        <v>0</v>
      </c>
      <c r="S41" s="37">
        <f>IF(S37&gt;0,('1 Enterprises'!S6*S37),0)</f>
        <v>0</v>
      </c>
      <c r="T41" s="37">
        <f>IF(T37&gt;0,('1 Enterprises'!T6*T37),0)</f>
        <v>0</v>
      </c>
      <c r="U41" s="37">
        <f>IF(U37&gt;0,('1 Enterprises'!U6*U37),0)</f>
        <v>0</v>
      </c>
      <c r="V41" s="37">
        <f>IF(V37&gt;0,('1 Enterprises'!V6*V37),0)</f>
        <v>0</v>
      </c>
      <c r="W41" s="37">
        <f>IF(W37&gt;0,('1 Enterprises'!W6*W37),0)</f>
        <v>0</v>
      </c>
      <c r="X41" s="37">
        <f>IF(X37&gt;0,('1 Enterprises'!X6*X37),0)</f>
        <v>0</v>
      </c>
      <c r="Y41" s="37">
        <f>IF(Y37&gt;0,('1 Enterprises'!Y6*Y37),0)</f>
        <v>0</v>
      </c>
      <c r="Z41" s="37">
        <f>IF(Z37&gt;0,('1 Enterprises'!Z6*Z37),0)</f>
        <v>0</v>
      </c>
      <c r="AA41" s="37">
        <f>IF(AA37&gt;0,('1 Enterprises'!AA6*AA37),0)</f>
        <v>0</v>
      </c>
      <c r="AB41" s="37">
        <f>IF(AB37&gt;0,('1 Enterprises'!AB6*AB37),0)</f>
        <v>0</v>
      </c>
      <c r="AC41" s="37">
        <f>IF(AC37&gt;0,('1 Enterprises'!AC6*AC37),0)</f>
        <v>0</v>
      </c>
      <c r="AD41" s="37">
        <f>IF(AD37&gt;0,('1 Enterprises'!AD6*AD37),0)</f>
        <v>0</v>
      </c>
      <c r="AE41" s="37">
        <f>IF(AE37&gt;0,('1 Enterprises'!AE6*AE37),0)</f>
        <v>0</v>
      </c>
      <c r="AF41" s="37">
        <f>IF(AF37&gt;0,('1 Enterprises'!AF6*AF37),0)</f>
        <v>0</v>
      </c>
      <c r="AG41" s="37">
        <f>IF(AG37&gt;0,('1 Enterprises'!AG6*AG37),0)</f>
        <v>0</v>
      </c>
      <c r="AH41" s="37">
        <f>IF(AH37&gt;0,('1 Enterprises'!AH6*AH37),0)</f>
        <v>0</v>
      </c>
      <c r="AI41" s="37">
        <f>IF(AI37&gt;0,('1 Enterprises'!AI6*AI37),0)</f>
        <v>0</v>
      </c>
      <c r="AJ41" s="37">
        <f>IF(AJ37&gt;0,('1 Enterprises'!AJ6*AJ37),0)</f>
        <v>0</v>
      </c>
      <c r="AK41" s="37">
        <f>IF(AK37&gt;0,('1 Enterprises'!AK6*AK37),0)</f>
        <v>0</v>
      </c>
      <c r="AL41" s="37">
        <f>IF(AL37&gt;0,('1 Enterprises'!AL6*AL37),0)</f>
        <v>0</v>
      </c>
      <c r="AM41" s="37">
        <f>IF(AM37&gt;0,('1 Enterprises'!AM6*AM37),0)</f>
        <v>0</v>
      </c>
      <c r="AN41" s="37">
        <f>IF(AN37&gt;0,('1 Enterprises'!AN6*AN37),0)</f>
        <v>0</v>
      </c>
      <c r="AO41" s="37">
        <f>IF(AO37&gt;0,('1 Enterprises'!AO6*AO37),0)</f>
        <v>0</v>
      </c>
      <c r="AP41" s="37">
        <f>IF(AP37&gt;0,('1 Enterprises'!AP6*AP37),0)</f>
        <v>0</v>
      </c>
      <c r="AQ41" s="37">
        <f>IF(AQ37&gt;0,('1 Enterprises'!AQ6*AQ37),0)</f>
        <v>0</v>
      </c>
      <c r="AR41" s="37">
        <f>IF(AR37&gt;0,('1 Enterprises'!AR6*AR37),0)</f>
        <v>0</v>
      </c>
      <c r="AS41" s="37">
        <f>IF(AS37&gt;0,('1 Enterprises'!AS6*AS37),0)</f>
        <v>0</v>
      </c>
      <c r="AT41" s="37">
        <f>IF(AT37&gt;0,('1 Enterprises'!AT6*AT37),0)</f>
        <v>0</v>
      </c>
      <c r="AU41" s="37">
        <f>IF(AU37&gt;0,('1 Enterprises'!AU6*AU37),0)</f>
        <v>0</v>
      </c>
      <c r="AV41" s="37">
        <f>IF(AV37&gt;0,('1 Enterprises'!AV6*AV37),0)</f>
        <v>0</v>
      </c>
      <c r="AW41" s="37">
        <f>IF(AW37&gt;0,('1 Enterprises'!AW6*AW37),0)</f>
        <v>0</v>
      </c>
      <c r="AX41" s="37">
        <f>IF(AX37&gt;0,('1 Enterprises'!AX6*AX37),0)</f>
        <v>0</v>
      </c>
      <c r="AY41" s="37">
        <f>IF(AY37&gt;0,('1 Enterprises'!AY6*AY37),0)</f>
        <v>0</v>
      </c>
      <c r="AZ41" s="37">
        <f>IF(AZ37&gt;0,('1 Enterprises'!AZ6*AZ37),0)</f>
        <v>0</v>
      </c>
      <c r="BA41" s="37">
        <f>IF(BA37&gt;0,('1 Enterprises'!BA6*BA37),0)</f>
        <v>0</v>
      </c>
      <c r="BB41" s="37">
        <f>IF(BB37&gt;0,('1 Enterprises'!BB6*BB37),0)</f>
        <v>0</v>
      </c>
      <c r="BC41" s="37">
        <f>IF(BC37&gt;0,('1 Enterprises'!BC6*BC37),0)</f>
        <v>0</v>
      </c>
      <c r="BD41" s="37">
        <f>IF(BD37&gt;0,('1 Enterprises'!BD6*BD37),0)</f>
        <v>0</v>
      </c>
      <c r="BE41" s="37">
        <f>IF(BE37&gt;0,('1 Enterprises'!BE6*BE37),0)</f>
        <v>0</v>
      </c>
      <c r="BF41" s="37">
        <f>IF(BF37&gt;0,('1 Enterprises'!BF6*BF37),0)</f>
        <v>0</v>
      </c>
      <c r="BG41" s="37">
        <f>IF(BG37&gt;0,('1 Enterprises'!BG6*BG37),0)</f>
        <v>0</v>
      </c>
      <c r="BH41" s="37">
        <f>IF(BH37&gt;0,('1 Enterprises'!BH6*BH37),0)</f>
        <v>0</v>
      </c>
      <c r="BI41" s="37">
        <f>IF(BI37&gt;0,('1 Enterprises'!BI6*BI37),0)</f>
        <v>0</v>
      </c>
      <c r="BJ41" s="37">
        <f>IF(BJ37&gt;0,('1 Enterprises'!BJ6*BJ37),0)</f>
        <v>0</v>
      </c>
      <c r="BK41" s="37">
        <f>IF(BK37&gt;0,('1 Enterprises'!BK6*BK37),0)</f>
        <v>0</v>
      </c>
      <c r="BL41" s="37">
        <f>IF(BL37&gt;0,('1 Enterprises'!BL6*BL37),0)</f>
        <v>0</v>
      </c>
      <c r="BM41" s="37">
        <f>IF(BM37&gt;0,('1 Enterprises'!BM6*BM37),0)</f>
        <v>0</v>
      </c>
      <c r="BN41" s="37">
        <f>IF(BN37&gt;0,('1 Enterprises'!BN6*BN37),0)</f>
        <v>0</v>
      </c>
      <c r="BO41" s="37">
        <f>IF(BO37&gt;0,('1 Enterprises'!BO6*BO37),0)</f>
        <v>0</v>
      </c>
      <c r="BP41" s="37">
        <f>IF(BP37&gt;0,('1 Enterprises'!BP6*BP37),0)</f>
        <v>0</v>
      </c>
      <c r="BQ41" s="37">
        <f>IF(BQ37&gt;0,('1 Enterprises'!BQ6*BQ37),0)</f>
        <v>0</v>
      </c>
      <c r="BR41" s="37">
        <f>IF(BR37&gt;0,('1 Enterprises'!BR6*BR37),0)</f>
        <v>0</v>
      </c>
      <c r="BS41" s="37">
        <f>IF(BS37&gt;0,('1 Enterprises'!BS6*BS37),0)</f>
        <v>0</v>
      </c>
      <c r="BT41" s="37">
        <f>IF(BT37&gt;0,('1 Enterprises'!BT6*BT37),0)</f>
        <v>0</v>
      </c>
      <c r="BU41" s="37">
        <f>IF(BU37&gt;0,('1 Enterprises'!BU6*BU37),0)</f>
        <v>0</v>
      </c>
      <c r="BV41" s="37">
        <f>IF(BV37&gt;0,('1 Enterprises'!BV6*BV37),0)</f>
        <v>0</v>
      </c>
      <c r="BW41" s="37">
        <f>IF(BW37&gt;0,('1 Enterprises'!BW6*BW37),0)</f>
        <v>0</v>
      </c>
      <c r="BX41" s="37">
        <f>IF(BX37&gt;0,('1 Enterprises'!BX6*BX37),0)</f>
        <v>0</v>
      </c>
      <c r="BY41" s="37">
        <f>IF(BY37&gt;0,('1 Enterprises'!BY6*BY37),0)</f>
        <v>0</v>
      </c>
      <c r="BZ41" s="37">
        <f>IF(BZ37&gt;0,('1 Enterprises'!BZ6*BZ37),0)</f>
        <v>0</v>
      </c>
      <c r="CA41" s="37">
        <f>IF(CA37&gt;0,('1 Enterprises'!CA6*CA37),0)</f>
        <v>0</v>
      </c>
      <c r="CB41" s="37">
        <f>IF(CB37&gt;0,('1 Enterprises'!CB6*CB37),0)</f>
        <v>0</v>
      </c>
      <c r="CC41" s="37">
        <f>IF(CC37&gt;0,('1 Enterprises'!CC6*CC37),0)</f>
        <v>0</v>
      </c>
      <c r="CD41" s="37">
        <f>IF(CD37&gt;0,('1 Enterprises'!CD6*CD37),0)</f>
        <v>0</v>
      </c>
      <c r="CE41" s="37">
        <f>IF(CE37&gt;0,('1 Enterprises'!CE6*CE37),0)</f>
        <v>0</v>
      </c>
      <c r="CF41" s="37">
        <f>IF(CF37&gt;0,('1 Enterprises'!CF6*CF37),0)</f>
        <v>0</v>
      </c>
      <c r="CG41" s="37">
        <f>IF(CG37&gt;0,('1 Enterprises'!CG6*CG37),0)</f>
        <v>0</v>
      </c>
      <c r="CH41" s="37">
        <f>IF(CH37&gt;0,('1 Enterprises'!CH6*CH37),0)</f>
        <v>0</v>
      </c>
      <c r="CI41" s="37">
        <f>IF(CI37&gt;0,('1 Enterprises'!CI6*CI37),0)</f>
        <v>0</v>
      </c>
      <c r="CJ41" s="37">
        <f>IF(CJ37&gt;0,('1 Enterprises'!CJ6*CJ37),0)</f>
        <v>0</v>
      </c>
      <c r="CK41" s="37">
        <f>IF(CK37&gt;0,('1 Enterprises'!CK6*CK37),0)</f>
        <v>0</v>
      </c>
      <c r="CL41" s="37">
        <f>IF(CL37&gt;0,('1 Enterprises'!CL6*CL37),0)</f>
        <v>0</v>
      </c>
      <c r="CM41" s="37">
        <f>IF(CM37&gt;0,('1 Enterprises'!CM6*CM37),0)</f>
        <v>0</v>
      </c>
      <c r="CN41" s="37">
        <f>IF(CN37&gt;0,('1 Enterprises'!CN6*CN37),0)</f>
        <v>0</v>
      </c>
      <c r="CO41" s="37">
        <f>IF(CO37&gt;0,('1 Enterprises'!CO6*CO37),0)</f>
        <v>0</v>
      </c>
      <c r="CP41" s="37">
        <f>IF(CP37&gt;0,('1 Enterprises'!CP6*CP37),0)</f>
        <v>0</v>
      </c>
      <c r="CQ41" s="37">
        <f>IF(CQ37&gt;0,('1 Enterprises'!CQ6*CQ37),0)</f>
        <v>0</v>
      </c>
      <c r="CR41" s="37">
        <f>IF(CR37&gt;0,('1 Enterprises'!CR6*CR37),0)</f>
        <v>0</v>
      </c>
      <c r="CS41" s="37">
        <f>IF(CS37&gt;0,('1 Enterprises'!CS6*CS37),0)</f>
        <v>0</v>
      </c>
      <c r="CT41" s="37">
        <f>IF(CT37&gt;0,('1 Enterprises'!CT6*CT37),0)</f>
        <v>0</v>
      </c>
      <c r="CU41" s="37">
        <f>IF(CU37&gt;0,('1 Enterprises'!CU6*CU37),0)</f>
        <v>0</v>
      </c>
      <c r="CV41" s="37">
        <f>IF(CV37&gt;0,('1 Enterprises'!CV6*CV37),0)</f>
        <v>0</v>
      </c>
      <c r="CW41" s="37">
        <f>IF(CW37&gt;0,('1 Enterprises'!CW6*CW37),0)</f>
        <v>0</v>
      </c>
      <c r="CX41" s="37">
        <f>IF(CX37&gt;0,('1 Enterprises'!CX6*CX37),0)</f>
        <v>0</v>
      </c>
      <c r="CY41" s="37">
        <f>IF(CY37&gt;0,('1 Enterprises'!CY6*CY37),0)</f>
        <v>0</v>
      </c>
    </row>
    <row r="42" spans="2:28" ht="12.75">
      <c r="B42" s="63"/>
      <c r="C42" s="1"/>
      <c r="D42" s="107"/>
      <c r="E42" s="33"/>
      <c r="F42" s="33"/>
      <c r="I42" s="2"/>
      <c r="J42" s="2"/>
      <c r="K42" s="2"/>
      <c r="L42" s="2"/>
      <c r="M42" s="2"/>
      <c r="N42" s="2"/>
      <c r="O42" s="2"/>
      <c r="P42" s="2"/>
      <c r="Q42" s="2"/>
      <c r="R42" s="2"/>
      <c r="S42" s="2"/>
      <c r="T42" s="2"/>
      <c r="U42" s="2"/>
      <c r="V42" s="2"/>
      <c r="W42" s="2"/>
      <c r="X42" s="2"/>
      <c r="Y42" s="2"/>
      <c r="Z42" s="2"/>
      <c r="AA42" s="2"/>
      <c r="AB42" s="2"/>
    </row>
    <row r="43" spans="2:28" ht="15.75">
      <c r="B43" s="103" t="s">
        <v>540</v>
      </c>
      <c r="C43" s="9"/>
      <c r="D43" s="216"/>
      <c r="E43" s="33"/>
      <c r="F43" s="33"/>
      <c r="I43" s="2"/>
      <c r="J43" s="2"/>
      <c r="K43" s="2"/>
      <c r="L43" s="2"/>
      <c r="M43" s="2"/>
      <c r="N43" s="2"/>
      <c r="O43" s="2"/>
      <c r="P43" s="2"/>
      <c r="Q43" s="2"/>
      <c r="R43" s="2"/>
      <c r="S43" s="2"/>
      <c r="T43" s="2"/>
      <c r="U43" s="2"/>
      <c r="V43" s="2"/>
      <c r="W43" s="2"/>
      <c r="X43" s="2"/>
      <c r="Y43" s="2"/>
      <c r="Z43" s="2"/>
      <c r="AA43" s="2"/>
      <c r="AB43" s="2"/>
    </row>
    <row r="44" spans="2:28" ht="15">
      <c r="B44" s="63"/>
      <c r="C44" s="197"/>
      <c r="D44" s="213" t="s">
        <v>536</v>
      </c>
      <c r="E44" s="210" t="s">
        <v>535</v>
      </c>
      <c r="F44" s="211" t="s">
        <v>537</v>
      </c>
      <c r="G44" s="212" t="s">
        <v>538</v>
      </c>
      <c r="I44" s="2"/>
      <c r="J44" s="2"/>
      <c r="K44" s="2"/>
      <c r="L44" s="2"/>
      <c r="M44" s="2"/>
      <c r="N44" s="2"/>
      <c r="O44" s="2"/>
      <c r="P44" s="2"/>
      <c r="Q44" s="2"/>
      <c r="R44" s="2"/>
      <c r="S44" s="2"/>
      <c r="T44" s="2"/>
      <c r="U44" s="2"/>
      <c r="V44" s="2"/>
      <c r="W44" s="2"/>
      <c r="X44" s="2"/>
      <c r="Y44" s="2"/>
      <c r="Z44" s="2"/>
      <c r="AA44" s="2"/>
      <c r="AB44" s="2"/>
    </row>
    <row r="45" spans="2:28" ht="12.75">
      <c r="B45" s="66" t="str">
        <f aca="true" t="shared" si="22" ref="B45:B51">B14</f>
        <v> Containers</v>
      </c>
      <c r="D45" s="107">
        <f>'2 Income Statement'!D112</f>
        <v>0</v>
      </c>
      <c r="E45" s="107">
        <f aca="true" t="shared" si="23" ref="E45:E51">DB14</f>
        <v>0</v>
      </c>
      <c r="F45" s="208">
        <f>E45-D45</f>
        <v>0</v>
      </c>
      <c r="G45" s="209">
        <f>IF(D45=0,0,E45/D45)</f>
        <v>0</v>
      </c>
      <c r="I45" s="2"/>
      <c r="J45" s="2"/>
      <c r="K45" s="2"/>
      <c r="L45" s="2"/>
      <c r="M45" s="2"/>
      <c r="N45" s="2"/>
      <c r="O45" s="2"/>
      <c r="P45" s="2"/>
      <c r="Q45" s="2"/>
      <c r="R45" s="2"/>
      <c r="S45" s="2"/>
      <c r="T45" s="2"/>
      <c r="U45" s="2"/>
      <c r="V45" s="2"/>
      <c r="W45" s="2"/>
      <c r="X45" s="2"/>
      <c r="Y45" s="2"/>
      <c r="Z45" s="2"/>
      <c r="AA45" s="2"/>
      <c r="AB45" s="2"/>
    </row>
    <row r="46" spans="2:28" ht="12.75">
      <c r="B46" s="66" t="str">
        <f t="shared" si="22"/>
        <v> Substrate</v>
      </c>
      <c r="D46" s="107">
        <f>'2 Income Statement'!D113</f>
        <v>0</v>
      </c>
      <c r="E46" s="107">
        <f t="shared" si="23"/>
        <v>0</v>
      </c>
      <c r="F46" s="208">
        <f aca="true" t="shared" si="24" ref="F46:F59">E46-D46</f>
        <v>0</v>
      </c>
      <c r="G46" s="209">
        <f aca="true" t="shared" si="25" ref="G46:G58">IF(D46=0,0,E46/D46)</f>
        <v>0</v>
      </c>
      <c r="I46" s="2"/>
      <c r="J46" s="2"/>
      <c r="K46" s="2"/>
      <c r="L46" s="2"/>
      <c r="M46" s="2"/>
      <c r="N46" s="2"/>
      <c r="O46" s="2"/>
      <c r="P46" s="2"/>
      <c r="Q46" s="2"/>
      <c r="R46" s="2"/>
      <c r="S46" s="2"/>
      <c r="T46" s="2"/>
      <c r="U46" s="2"/>
      <c r="V46" s="2"/>
      <c r="W46" s="2"/>
      <c r="X46" s="2"/>
      <c r="Y46" s="2"/>
      <c r="Z46" s="2"/>
      <c r="AA46" s="2"/>
      <c r="AB46" s="2"/>
    </row>
    <row r="47" spans="2:28" ht="12.75">
      <c r="B47" s="66" t="str">
        <f t="shared" si="22"/>
        <v> Liner Cost (Starting plant)</v>
      </c>
      <c r="D47" s="107">
        <f>'2 Income Statement'!D114</f>
        <v>0</v>
      </c>
      <c r="E47" s="107">
        <f t="shared" si="23"/>
        <v>0</v>
      </c>
      <c r="F47" s="208">
        <f t="shared" si="24"/>
        <v>0</v>
      </c>
      <c r="G47" s="209">
        <f t="shared" si="25"/>
        <v>0</v>
      </c>
      <c r="I47" s="2"/>
      <c r="J47" s="2"/>
      <c r="K47" s="2"/>
      <c r="L47" s="2"/>
      <c r="M47" s="2"/>
      <c r="N47" s="2"/>
      <c r="O47" s="2"/>
      <c r="P47" s="2"/>
      <c r="Q47" s="2"/>
      <c r="R47" s="2"/>
      <c r="S47" s="2"/>
      <c r="T47" s="2"/>
      <c r="U47" s="2"/>
      <c r="V47" s="2"/>
      <c r="W47" s="2"/>
      <c r="X47" s="2"/>
      <c r="Y47" s="2"/>
      <c r="Z47" s="2"/>
      <c r="AA47" s="2"/>
      <c r="AB47" s="2"/>
    </row>
    <row r="48" spans="2:28" ht="12.75">
      <c r="B48" s="66" t="str">
        <f t="shared" si="22"/>
        <v> Planting Materials (stake, ties, tags, trellis, etc.)</v>
      </c>
      <c r="D48" s="107">
        <f>'2 Income Statement'!D115</f>
        <v>0</v>
      </c>
      <c r="E48" s="107">
        <f t="shared" si="23"/>
        <v>0</v>
      </c>
      <c r="F48" s="208">
        <f t="shared" si="24"/>
        <v>0</v>
      </c>
      <c r="G48" s="209">
        <f t="shared" si="25"/>
        <v>0</v>
      </c>
      <c r="I48" s="2"/>
      <c r="J48" s="2"/>
      <c r="K48" s="2"/>
      <c r="L48" s="2"/>
      <c r="M48" s="2"/>
      <c r="N48" s="2"/>
      <c r="O48" s="2"/>
      <c r="P48" s="2"/>
      <c r="Q48" s="2"/>
      <c r="R48" s="2"/>
      <c r="S48" s="2"/>
      <c r="T48" s="2"/>
      <c r="U48" s="2"/>
      <c r="V48" s="2"/>
      <c r="W48" s="2"/>
      <c r="X48" s="2"/>
      <c r="Y48" s="2"/>
      <c r="Z48" s="2"/>
      <c r="AA48" s="2"/>
      <c r="AB48" s="2"/>
    </row>
    <row r="49" spans="2:28" ht="12.75">
      <c r="B49" s="66" t="str">
        <f t="shared" si="22"/>
        <v> Fertilizer</v>
      </c>
      <c r="D49" s="107">
        <f>'2 Income Statement'!D116</f>
        <v>0</v>
      </c>
      <c r="E49" s="107">
        <f t="shared" si="23"/>
        <v>0</v>
      </c>
      <c r="F49" s="208">
        <f t="shared" si="24"/>
        <v>0</v>
      </c>
      <c r="G49" s="209">
        <f t="shared" si="25"/>
        <v>0</v>
      </c>
      <c r="I49" s="2"/>
      <c r="J49" s="2"/>
      <c r="K49" s="2"/>
      <c r="L49" s="2"/>
      <c r="M49" s="2"/>
      <c r="N49" s="2"/>
      <c r="O49" s="2"/>
      <c r="P49" s="2"/>
      <c r="Q49" s="2"/>
      <c r="R49" s="2"/>
      <c r="S49" s="2"/>
      <c r="T49" s="2"/>
      <c r="U49" s="2"/>
      <c r="V49" s="2"/>
      <c r="W49" s="2"/>
      <c r="X49" s="2"/>
      <c r="Y49" s="2"/>
      <c r="Z49" s="2"/>
      <c r="AA49" s="2"/>
      <c r="AB49" s="2"/>
    </row>
    <row r="50" spans="2:28" ht="12.75">
      <c r="B50" s="66" t="str">
        <f t="shared" si="22"/>
        <v> Pest Control Chemicals</v>
      </c>
      <c r="D50" s="107">
        <f>'2 Income Statement'!D117</f>
        <v>0</v>
      </c>
      <c r="E50" s="107">
        <f t="shared" si="23"/>
        <v>0</v>
      </c>
      <c r="F50" s="208">
        <f t="shared" si="24"/>
        <v>0</v>
      </c>
      <c r="G50" s="209">
        <f t="shared" si="25"/>
        <v>0</v>
      </c>
      <c r="I50" s="2"/>
      <c r="J50" s="2"/>
      <c r="K50" s="2"/>
      <c r="L50" s="2"/>
      <c r="M50" s="2"/>
      <c r="N50" s="2"/>
      <c r="O50" s="2"/>
      <c r="P50" s="2"/>
      <c r="Q50" s="2"/>
      <c r="R50" s="2"/>
      <c r="S50" s="2"/>
      <c r="T50" s="2"/>
      <c r="U50" s="2"/>
      <c r="V50" s="2"/>
      <c r="W50" s="2"/>
      <c r="X50" s="2"/>
      <c r="Y50" s="2"/>
      <c r="Z50" s="2"/>
      <c r="AA50" s="2"/>
      <c r="AB50" s="2"/>
    </row>
    <row r="51" spans="2:28" ht="12.75">
      <c r="B51" s="66" t="str">
        <f t="shared" si="22"/>
        <v> Labor - Planting</v>
      </c>
      <c r="D51" s="107">
        <f>'2 Income Statement'!D118</f>
        <v>0</v>
      </c>
      <c r="E51" s="107">
        <f t="shared" si="23"/>
        <v>0</v>
      </c>
      <c r="F51" s="208">
        <f t="shared" si="24"/>
        <v>0</v>
      </c>
      <c r="G51" s="209">
        <f t="shared" si="25"/>
        <v>0</v>
      </c>
      <c r="I51" s="2"/>
      <c r="J51" s="2"/>
      <c r="K51" s="2"/>
      <c r="L51" s="2"/>
      <c r="M51" s="2"/>
      <c r="N51" s="2"/>
      <c r="O51" s="2"/>
      <c r="P51" s="2"/>
      <c r="Q51" s="2"/>
      <c r="R51" s="2"/>
      <c r="S51" s="2"/>
      <c r="T51" s="2"/>
      <c r="U51" s="2"/>
      <c r="V51" s="2"/>
      <c r="W51" s="2"/>
      <c r="X51" s="2"/>
      <c r="Y51" s="2"/>
      <c r="Z51" s="2"/>
      <c r="AA51" s="2"/>
      <c r="AB51" s="2"/>
    </row>
    <row r="52" spans="2:28" ht="12.75">
      <c r="B52" s="66" t="str">
        <f aca="true" t="shared" si="26" ref="B52:B58">B22</f>
        <v> Maintenance Labor for Enterprise</v>
      </c>
      <c r="D52" s="107">
        <f>'2 Income Statement'!D119</f>
        <v>0</v>
      </c>
      <c r="E52" s="107">
        <f aca="true" t="shared" si="27" ref="E52:E58">DB22</f>
        <v>0</v>
      </c>
      <c r="F52" s="208">
        <f t="shared" si="24"/>
        <v>0</v>
      </c>
      <c r="G52" s="209">
        <f t="shared" si="25"/>
        <v>0</v>
      </c>
      <c r="I52" s="2"/>
      <c r="J52" s="2"/>
      <c r="K52" s="2"/>
      <c r="L52" s="2"/>
      <c r="M52" s="2"/>
      <c r="N52" s="2"/>
      <c r="O52" s="2"/>
      <c r="P52" s="2"/>
      <c r="Q52" s="2"/>
      <c r="R52" s="2"/>
      <c r="S52" s="2"/>
      <c r="T52" s="2"/>
      <c r="U52" s="2"/>
      <c r="V52" s="2"/>
      <c r="W52" s="2"/>
      <c r="X52" s="2"/>
      <c r="Y52" s="2"/>
      <c r="Z52" s="2"/>
      <c r="AA52" s="2"/>
      <c r="AB52" s="2"/>
    </row>
    <row r="53" spans="2:28" ht="12.75">
      <c r="B53" s="66" t="str">
        <f t="shared" si="26"/>
        <v> Labor - Harvest</v>
      </c>
      <c r="D53" s="107">
        <f>'2 Income Statement'!D120</f>
        <v>0</v>
      </c>
      <c r="E53" s="107">
        <f t="shared" si="27"/>
        <v>0</v>
      </c>
      <c r="F53" s="208">
        <f t="shared" si="24"/>
        <v>0</v>
      </c>
      <c r="G53" s="209">
        <f t="shared" si="25"/>
        <v>0</v>
      </c>
      <c r="I53" s="2"/>
      <c r="J53" s="2"/>
      <c r="K53" s="2"/>
      <c r="L53" s="2"/>
      <c r="M53" s="2"/>
      <c r="N53" s="2"/>
      <c r="O53" s="2"/>
      <c r="P53" s="2"/>
      <c r="Q53" s="2"/>
      <c r="R53" s="2"/>
      <c r="S53" s="2"/>
      <c r="T53" s="2"/>
      <c r="U53" s="2"/>
      <c r="V53" s="2"/>
      <c r="W53" s="2"/>
      <c r="X53" s="2"/>
      <c r="Y53" s="2"/>
      <c r="Z53" s="2"/>
      <c r="AA53" s="2"/>
      <c r="AB53" s="2"/>
    </row>
    <row r="54" spans="2:28" ht="12.75">
      <c r="B54" s="66" t="str">
        <f t="shared" si="26"/>
        <v> Over winter protection</v>
      </c>
      <c r="D54" s="107">
        <f>'2 Income Statement'!D121</f>
        <v>0</v>
      </c>
      <c r="E54" s="107">
        <f t="shared" si="27"/>
        <v>0</v>
      </c>
      <c r="F54" s="208">
        <f t="shared" si="24"/>
        <v>0</v>
      </c>
      <c r="G54" s="209">
        <f t="shared" si="25"/>
        <v>0</v>
      </c>
      <c r="I54" s="2"/>
      <c r="J54" s="2"/>
      <c r="K54" s="2"/>
      <c r="L54" s="2"/>
      <c r="M54" s="2"/>
      <c r="N54" s="2"/>
      <c r="O54" s="2"/>
      <c r="P54" s="2"/>
      <c r="Q54" s="2"/>
      <c r="R54" s="2"/>
      <c r="S54" s="2"/>
      <c r="T54" s="2"/>
      <c r="U54" s="2"/>
      <c r="V54" s="2"/>
      <c r="W54" s="2"/>
      <c r="X54" s="2"/>
      <c r="Y54" s="2"/>
      <c r="Z54" s="2"/>
      <c r="AA54" s="2"/>
      <c r="AB54" s="2"/>
    </row>
    <row r="55" spans="2:28" ht="12.75">
      <c r="B55" s="66" t="str">
        <f t="shared" si="26"/>
        <v> Harvest Materials</v>
      </c>
      <c r="D55" s="107">
        <f>'2 Income Statement'!D122</f>
        <v>0</v>
      </c>
      <c r="E55" s="107">
        <f t="shared" si="27"/>
        <v>0</v>
      </c>
      <c r="F55" s="208">
        <f t="shared" si="24"/>
        <v>0</v>
      </c>
      <c r="G55" s="209">
        <f t="shared" si="25"/>
        <v>0</v>
      </c>
      <c r="I55" s="2"/>
      <c r="J55" s="2"/>
      <c r="K55" s="2"/>
      <c r="L55" s="2"/>
      <c r="M55" s="2"/>
      <c r="N55" s="2"/>
      <c r="O55" s="2"/>
      <c r="P55" s="2"/>
      <c r="Q55" s="2"/>
      <c r="R55" s="2"/>
      <c r="S55" s="2"/>
      <c r="T55" s="2"/>
      <c r="U55" s="2"/>
      <c r="V55" s="2"/>
      <c r="W55" s="2"/>
      <c r="X55" s="2"/>
      <c r="Y55" s="2"/>
      <c r="Z55" s="2"/>
      <c r="AA55" s="2"/>
      <c r="AB55" s="2"/>
    </row>
    <row r="56" spans="2:28" ht="12.75">
      <c r="B56" s="66" t="str">
        <f t="shared" si="26"/>
        <v> Other DC 1</v>
      </c>
      <c r="D56" s="107">
        <f>'2 Income Statement'!D123</f>
        <v>0</v>
      </c>
      <c r="E56" s="107">
        <f t="shared" si="27"/>
        <v>0</v>
      </c>
      <c r="F56" s="208">
        <f t="shared" si="24"/>
        <v>0</v>
      </c>
      <c r="G56" s="209">
        <f t="shared" si="25"/>
        <v>0</v>
      </c>
      <c r="I56" s="2"/>
      <c r="J56" s="2"/>
      <c r="K56" s="2"/>
      <c r="L56" s="2"/>
      <c r="M56" s="2"/>
      <c r="N56" s="2"/>
      <c r="O56" s="2"/>
      <c r="P56" s="2"/>
      <c r="Q56" s="2"/>
      <c r="R56" s="2"/>
      <c r="S56" s="2"/>
      <c r="T56" s="2"/>
      <c r="U56" s="2"/>
      <c r="V56" s="2"/>
      <c r="W56" s="2"/>
      <c r="X56" s="2"/>
      <c r="Y56" s="2"/>
      <c r="Z56" s="2"/>
      <c r="AA56" s="2"/>
      <c r="AB56" s="2"/>
    </row>
    <row r="57" spans="2:28" ht="12.75">
      <c r="B57" s="66" t="str">
        <f t="shared" si="26"/>
        <v> Other DC 2</v>
      </c>
      <c r="D57" s="107">
        <f>'2 Income Statement'!D124</f>
        <v>0</v>
      </c>
      <c r="E57" s="107">
        <f t="shared" si="27"/>
        <v>0</v>
      </c>
      <c r="F57" s="208">
        <f t="shared" si="24"/>
        <v>0</v>
      </c>
      <c r="G57" s="209">
        <f t="shared" si="25"/>
        <v>0</v>
      </c>
      <c r="I57" s="2"/>
      <c r="J57" s="2"/>
      <c r="K57" s="2"/>
      <c r="L57" s="2"/>
      <c r="M57" s="2"/>
      <c r="N57" s="2"/>
      <c r="O57" s="2"/>
      <c r="P57" s="2"/>
      <c r="Q57" s="2"/>
      <c r="R57" s="2"/>
      <c r="S57" s="2"/>
      <c r="T57" s="2"/>
      <c r="U57" s="2"/>
      <c r="V57" s="2"/>
      <c r="W57" s="2"/>
      <c r="X57" s="2"/>
      <c r="Y57" s="2"/>
      <c r="Z57" s="2"/>
      <c r="AA57" s="2"/>
      <c r="AB57" s="2"/>
    </row>
    <row r="58" spans="2:28" ht="12.75">
      <c r="B58" s="214" t="str">
        <f t="shared" si="26"/>
        <v> Other DC 3</v>
      </c>
      <c r="C58" s="215"/>
      <c r="D58" s="216">
        <f>'2 Income Statement'!D125</f>
        <v>0</v>
      </c>
      <c r="E58" s="216">
        <f t="shared" si="27"/>
        <v>0</v>
      </c>
      <c r="F58" s="217">
        <f t="shared" si="24"/>
        <v>0</v>
      </c>
      <c r="G58" s="243">
        <f t="shared" si="25"/>
        <v>0</v>
      </c>
      <c r="I58" s="2"/>
      <c r="J58" s="2"/>
      <c r="K58" s="2"/>
      <c r="L58" s="2"/>
      <c r="M58" s="2"/>
      <c r="N58" s="2"/>
      <c r="O58" s="2"/>
      <c r="P58" s="2"/>
      <c r="Q58" s="2"/>
      <c r="R58" s="2"/>
      <c r="S58" s="2"/>
      <c r="T58" s="2"/>
      <c r="U58" s="2"/>
      <c r="V58" s="2"/>
      <c r="W58" s="2"/>
      <c r="X58" s="2"/>
      <c r="Y58" s="2"/>
      <c r="Z58" s="2"/>
      <c r="AA58" s="2"/>
      <c r="AB58" s="2"/>
    </row>
    <row r="59" spans="2:28" ht="12.75">
      <c r="B59" s="66" t="s">
        <v>539</v>
      </c>
      <c r="D59" s="107">
        <f>SUM(D45:D58)</f>
        <v>0</v>
      </c>
      <c r="E59" s="107">
        <f>SUM(E45:E58)</f>
        <v>0</v>
      </c>
      <c r="F59" s="208">
        <f t="shared" si="24"/>
        <v>0</v>
      </c>
      <c r="G59" s="209">
        <f>IF(D59&gt;0,E59/D59,0)</f>
        <v>0</v>
      </c>
      <c r="I59" s="2"/>
      <c r="J59" s="2"/>
      <c r="K59" s="2"/>
      <c r="L59" s="2"/>
      <c r="M59" s="2"/>
      <c r="N59" s="2"/>
      <c r="O59" s="2"/>
      <c r="P59" s="2"/>
      <c r="Q59" s="2"/>
      <c r="R59" s="2"/>
      <c r="S59" s="2"/>
      <c r="T59" s="2"/>
      <c r="U59" s="2"/>
      <c r="V59" s="2"/>
      <c r="W59" s="2"/>
      <c r="X59" s="2"/>
      <c r="Y59" s="2"/>
      <c r="Z59" s="2"/>
      <c r="AA59" s="2"/>
      <c r="AB59" s="2"/>
    </row>
    <row r="60" spans="2:28" ht="12.75">
      <c r="B60" s="66"/>
      <c r="C60" s="1"/>
      <c r="D60" s="107"/>
      <c r="E60" s="107"/>
      <c r="F60" s="33"/>
      <c r="I60" s="2"/>
      <c r="J60" s="2"/>
      <c r="K60" s="2"/>
      <c r="L60" s="2"/>
      <c r="M60" s="2"/>
      <c r="N60" s="2"/>
      <c r="O60" s="2"/>
      <c r="P60" s="2"/>
      <c r="Q60" s="2"/>
      <c r="R60" s="2"/>
      <c r="S60" s="2"/>
      <c r="T60" s="2"/>
      <c r="U60" s="2"/>
      <c r="V60" s="2"/>
      <c r="W60" s="2"/>
      <c r="X60" s="2"/>
      <c r="Y60" s="2"/>
      <c r="Z60" s="2"/>
      <c r="AA60" s="2"/>
      <c r="AB60" s="2"/>
    </row>
    <row r="61" spans="2:28" ht="12.75">
      <c r="B61" s="65" t="s">
        <v>591</v>
      </c>
      <c r="C61" s="1"/>
      <c r="D61" s="3" t="s">
        <v>324</v>
      </c>
      <c r="E61" s="2"/>
      <c r="F61" s="3"/>
      <c r="G61" s="3"/>
      <c r="H61" s="3"/>
      <c r="I61" s="3"/>
      <c r="J61" s="3"/>
      <c r="K61" s="3"/>
      <c r="L61" s="3"/>
      <c r="M61" s="3"/>
      <c r="N61" s="3"/>
      <c r="O61" s="3"/>
      <c r="P61" s="3"/>
      <c r="Q61" s="3"/>
      <c r="R61" s="3"/>
      <c r="S61" s="3"/>
      <c r="T61" s="3"/>
      <c r="U61" s="3"/>
      <c r="V61" s="3"/>
      <c r="W61" s="3"/>
      <c r="X61" s="3"/>
      <c r="Y61" s="3"/>
      <c r="Z61" s="3"/>
      <c r="AA61" s="3"/>
      <c r="AB61" s="3"/>
    </row>
    <row r="62" spans="2:28" ht="12.75">
      <c r="B62" s="67" t="str">
        <f>'2 Income Statement'!B128</f>
        <v> * Interest </v>
      </c>
      <c r="C62" s="204" t="s">
        <v>515</v>
      </c>
      <c r="D62" s="85">
        <f>'2 Income Statement'!D128-DB29</f>
        <v>0</v>
      </c>
      <c r="E62" s="2" t="s">
        <v>402</v>
      </c>
      <c r="F62" s="6"/>
      <c r="G62" s="6"/>
      <c r="H62" s="6"/>
      <c r="I62" s="6"/>
      <c r="J62" s="6"/>
      <c r="K62" s="6"/>
      <c r="L62" s="6"/>
      <c r="M62" s="6"/>
      <c r="N62" s="6"/>
      <c r="O62" s="6"/>
      <c r="P62" s="6"/>
      <c r="Q62" s="6"/>
      <c r="R62" s="6"/>
      <c r="S62" s="6"/>
      <c r="T62" s="6"/>
      <c r="U62" s="6"/>
      <c r="V62" s="6"/>
      <c r="W62" s="6"/>
      <c r="X62" s="6"/>
      <c r="Y62" s="6"/>
      <c r="Z62" s="6"/>
      <c r="AA62" s="6"/>
      <c r="AB62" s="6"/>
    </row>
    <row r="63" spans="2:28" ht="12.75">
      <c r="B63" s="67" t="str">
        <f>'2 Income Statement'!B129</f>
        <v>  Labor - Management</v>
      </c>
      <c r="C63" s="1"/>
      <c r="D63" s="85">
        <f>'2 Income Statement'!D129</f>
        <v>0</v>
      </c>
      <c r="E63" s="2" t="s">
        <v>325</v>
      </c>
      <c r="F63" s="6"/>
      <c r="G63" s="6"/>
      <c r="H63" s="6"/>
      <c r="I63" s="6"/>
      <c r="J63" s="6"/>
      <c r="K63" s="6"/>
      <c r="L63" s="6"/>
      <c r="M63" s="6"/>
      <c r="N63" s="6"/>
      <c r="O63" s="6"/>
      <c r="P63" s="6"/>
      <c r="Q63" s="6"/>
      <c r="R63" s="6"/>
      <c r="S63" s="6"/>
      <c r="T63" s="6"/>
      <c r="U63" s="6"/>
      <c r="V63" s="6"/>
      <c r="W63" s="6"/>
      <c r="X63" s="6"/>
      <c r="Y63" s="6"/>
      <c r="Z63" s="6"/>
      <c r="AA63" s="6"/>
      <c r="AB63" s="6"/>
    </row>
    <row r="64" spans="2:28" ht="12.75">
      <c r="B64" s="67" t="str">
        <f>'2 Income Statement'!B130</f>
        <v> * Building Rents</v>
      </c>
      <c r="C64" s="1"/>
      <c r="D64" s="85">
        <f>'2 Income Statement'!D130</f>
        <v>0</v>
      </c>
      <c r="E64" s="2" t="s">
        <v>403</v>
      </c>
      <c r="F64" s="6"/>
      <c r="G64" s="6"/>
      <c r="H64" s="6"/>
      <c r="I64" s="6"/>
      <c r="J64" s="6"/>
      <c r="K64" s="6"/>
      <c r="L64" s="6"/>
      <c r="M64" s="6"/>
      <c r="N64" s="6"/>
      <c r="O64" s="6"/>
      <c r="P64" s="6"/>
      <c r="Q64" s="6"/>
      <c r="R64" s="6"/>
      <c r="S64" s="6"/>
      <c r="T64" s="6"/>
      <c r="U64" s="6"/>
      <c r="V64" s="6"/>
      <c r="W64" s="6"/>
      <c r="X64" s="6"/>
      <c r="Y64" s="6"/>
      <c r="Z64" s="6"/>
      <c r="AA64" s="6"/>
      <c r="AB64" s="6"/>
    </row>
    <row r="65" spans="2:28" ht="12.75">
      <c r="B65" s="67" t="str">
        <f>'2 Income Statement'!B131</f>
        <v> * Machinery Leases </v>
      </c>
      <c r="C65" s="1"/>
      <c r="D65" s="85">
        <f>'2 Income Statement'!D131</f>
        <v>0</v>
      </c>
      <c r="E65" s="2" t="s">
        <v>326</v>
      </c>
      <c r="F65" s="6"/>
      <c r="G65" s="6"/>
      <c r="H65" s="6"/>
      <c r="I65" s="6"/>
      <c r="J65" s="6"/>
      <c r="K65" s="6"/>
      <c r="L65" s="6"/>
      <c r="M65" s="6"/>
      <c r="N65" s="6"/>
      <c r="O65" s="6"/>
      <c r="P65" s="6"/>
      <c r="Q65" s="6"/>
      <c r="R65" s="6"/>
      <c r="S65" s="6"/>
      <c r="T65" s="6"/>
      <c r="U65" s="6"/>
      <c r="V65" s="6"/>
      <c r="W65" s="6"/>
      <c r="X65" s="6"/>
      <c r="Y65" s="6"/>
      <c r="Z65" s="6"/>
      <c r="AA65" s="6"/>
      <c r="AB65" s="6"/>
    </row>
    <row r="66" spans="2:28" ht="12.75">
      <c r="B66" s="67" t="str">
        <f>'2 Income Statement'!B132</f>
        <v> * Real Estate Taxes</v>
      </c>
      <c r="C66" s="1"/>
      <c r="D66" s="85">
        <f>'2 Income Statement'!D132</f>
        <v>0</v>
      </c>
      <c r="E66" s="2" t="s">
        <v>327</v>
      </c>
      <c r="F66" s="6"/>
      <c r="G66" s="6"/>
      <c r="H66" s="6"/>
      <c r="I66" s="6"/>
      <c r="J66" s="6"/>
      <c r="K66" s="6"/>
      <c r="L66" s="6"/>
      <c r="M66" s="6"/>
      <c r="N66" s="6"/>
      <c r="O66" s="6"/>
      <c r="P66" s="6"/>
      <c r="Q66" s="6"/>
      <c r="R66" s="6"/>
      <c r="S66" s="6"/>
      <c r="T66" s="6"/>
      <c r="U66" s="6"/>
      <c r="V66" s="6"/>
      <c r="W66" s="6"/>
      <c r="X66" s="6"/>
      <c r="Y66" s="6"/>
      <c r="Z66" s="6"/>
      <c r="AA66" s="6"/>
      <c r="AB66" s="6"/>
    </row>
    <row r="67" spans="2:28" ht="12.75">
      <c r="B67" s="67" t="str">
        <f>'2 Income Statement'!B133</f>
        <v> * Insurance (Non Labor) </v>
      </c>
      <c r="C67" s="1"/>
      <c r="D67" s="85">
        <f>'2 Income Statement'!D133</f>
        <v>0</v>
      </c>
      <c r="E67" s="2" t="s">
        <v>239</v>
      </c>
      <c r="F67" s="6"/>
      <c r="G67" s="6"/>
      <c r="H67" s="6"/>
      <c r="I67" s="6"/>
      <c r="J67" s="6"/>
      <c r="K67" s="6"/>
      <c r="L67" s="6"/>
      <c r="M67" s="6"/>
      <c r="N67" s="6"/>
      <c r="O67" s="6"/>
      <c r="P67" s="6"/>
      <c r="Q67" s="6"/>
      <c r="R67" s="6"/>
      <c r="S67" s="6"/>
      <c r="T67" s="6"/>
      <c r="U67" s="6"/>
      <c r="V67" s="6"/>
      <c r="W67" s="6"/>
      <c r="X67" s="6"/>
      <c r="Y67" s="6"/>
      <c r="Z67" s="6"/>
      <c r="AA67" s="6"/>
      <c r="AB67" s="6"/>
    </row>
    <row r="68" spans="2:28" ht="12.75">
      <c r="B68" s="67" t="str">
        <f>'2 Income Statement'!B134</f>
        <v> * Accounting and Legal Fees</v>
      </c>
      <c r="C68" s="1"/>
      <c r="D68" s="85">
        <f>'2 Income Statement'!D134</f>
        <v>0</v>
      </c>
      <c r="E68" s="2" t="s">
        <v>319</v>
      </c>
      <c r="F68" s="6"/>
      <c r="G68" s="6"/>
      <c r="H68" s="6"/>
      <c r="I68" s="6"/>
      <c r="J68" s="6"/>
      <c r="K68" s="6"/>
      <c r="L68" s="6"/>
      <c r="M68" s="6"/>
      <c r="N68" s="6"/>
      <c r="O68" s="6"/>
      <c r="P68" s="6"/>
      <c r="Q68" s="6"/>
      <c r="R68" s="6"/>
      <c r="S68" s="6"/>
      <c r="T68" s="6"/>
      <c r="U68" s="6"/>
      <c r="V68" s="6"/>
      <c r="W68" s="6"/>
      <c r="X68" s="6"/>
      <c r="Y68" s="6"/>
      <c r="Z68" s="6"/>
      <c r="AA68" s="6"/>
      <c r="AB68" s="6"/>
    </row>
    <row r="69" spans="2:28" ht="12.75">
      <c r="B69" s="67" t="str">
        <f>'2 Income Statement'!B136</f>
        <v> * Fuel</v>
      </c>
      <c r="C69" s="1"/>
      <c r="D69" s="85">
        <f>'2 Income Statement'!D136</f>
        <v>0</v>
      </c>
      <c r="E69" s="2" t="s">
        <v>337</v>
      </c>
      <c r="F69" s="6"/>
      <c r="G69" s="6"/>
      <c r="H69" s="6"/>
      <c r="I69" s="6"/>
      <c r="J69" s="6"/>
      <c r="K69" s="6"/>
      <c r="L69" s="6"/>
      <c r="M69" s="6"/>
      <c r="N69" s="6"/>
      <c r="O69" s="6"/>
      <c r="P69" s="6"/>
      <c r="Q69" s="6"/>
      <c r="R69" s="6"/>
      <c r="S69" s="6"/>
      <c r="T69" s="6"/>
      <c r="U69" s="6"/>
      <c r="V69" s="6"/>
      <c r="W69" s="6"/>
      <c r="X69" s="6"/>
      <c r="Y69" s="6"/>
      <c r="Z69" s="6"/>
      <c r="AA69" s="6"/>
      <c r="AB69" s="6"/>
    </row>
    <row r="70" spans="2:28" ht="12.75">
      <c r="B70" s="67" t="str">
        <f>'2 Income Statement'!B137</f>
        <v> * Repairs</v>
      </c>
      <c r="C70" s="1"/>
      <c r="D70" s="85">
        <f>'2 Income Statement'!D137</f>
        <v>0</v>
      </c>
      <c r="E70" s="2" t="s">
        <v>338</v>
      </c>
      <c r="F70" s="6"/>
      <c r="G70" s="6"/>
      <c r="H70" s="6"/>
      <c r="I70" s="6"/>
      <c r="J70" s="6"/>
      <c r="K70" s="6"/>
      <c r="L70" s="6"/>
      <c r="M70" s="6"/>
      <c r="N70" s="6"/>
      <c r="O70" s="6"/>
      <c r="P70" s="6"/>
      <c r="Q70" s="6"/>
      <c r="R70" s="6"/>
      <c r="S70" s="6"/>
      <c r="T70" s="6"/>
      <c r="U70" s="6"/>
      <c r="V70" s="6"/>
      <c r="W70" s="6"/>
      <c r="X70" s="6"/>
      <c r="Y70" s="6"/>
      <c r="Z70" s="6"/>
      <c r="AA70" s="6"/>
      <c r="AB70" s="6"/>
    </row>
    <row r="71" spans="2:28" ht="12.75">
      <c r="B71" s="67" t="str">
        <f>'2 Income Statement'!B138</f>
        <v> * Utilities</v>
      </c>
      <c r="C71" s="1"/>
      <c r="D71" s="85">
        <f>'2 Income Statement'!D138</f>
        <v>0</v>
      </c>
      <c r="E71" s="2"/>
      <c r="F71" s="6"/>
      <c r="G71" s="6"/>
      <c r="H71" s="6"/>
      <c r="I71" s="6"/>
      <c r="J71" s="6"/>
      <c r="K71" s="6"/>
      <c r="L71" s="6"/>
      <c r="M71" s="6"/>
      <c r="N71" s="6"/>
      <c r="O71" s="6"/>
      <c r="P71" s="6"/>
      <c r="Q71" s="6"/>
      <c r="R71" s="6"/>
      <c r="S71" s="6"/>
      <c r="T71" s="6"/>
      <c r="U71" s="6"/>
      <c r="V71" s="6"/>
      <c r="W71" s="6"/>
      <c r="X71" s="6"/>
      <c r="Y71" s="6"/>
      <c r="Z71" s="6"/>
      <c r="AA71" s="6"/>
      <c r="AB71" s="6"/>
    </row>
    <row r="72" spans="2:28" ht="12.75">
      <c r="B72" s="67" t="str">
        <f>'2 Income Statement'!B139</f>
        <v>a. Other Overhead</v>
      </c>
      <c r="C72" s="1"/>
      <c r="D72" s="85">
        <f>'2 Income Statement'!D139</f>
        <v>0</v>
      </c>
      <c r="E72" s="2"/>
      <c r="F72" s="6"/>
      <c r="G72" s="6"/>
      <c r="H72" s="6"/>
      <c r="I72" s="6"/>
      <c r="J72" s="6"/>
      <c r="K72" s="6"/>
      <c r="L72" s="6"/>
      <c r="M72" s="6"/>
      <c r="N72" s="6"/>
      <c r="O72" s="6"/>
      <c r="P72" s="6"/>
      <c r="Q72" s="6"/>
      <c r="R72" s="6"/>
      <c r="S72" s="6"/>
      <c r="T72" s="6"/>
      <c r="U72" s="6"/>
      <c r="V72" s="6"/>
      <c r="W72" s="6"/>
      <c r="X72" s="6"/>
      <c r="Y72" s="6"/>
      <c r="Z72" s="6"/>
      <c r="AA72" s="6"/>
      <c r="AB72" s="6"/>
    </row>
    <row r="73" spans="2:28" ht="12.75">
      <c r="B73" s="67" t="str">
        <f>'2 Income Statement'!B140</f>
        <v>b. Other Overhead</v>
      </c>
      <c r="C73" s="1"/>
      <c r="D73" s="85">
        <f>'2 Income Statement'!D140</f>
        <v>0</v>
      </c>
      <c r="E73" s="2"/>
      <c r="F73" s="6"/>
      <c r="G73" s="6"/>
      <c r="H73" s="6"/>
      <c r="I73" s="6"/>
      <c r="J73" s="6"/>
      <c r="K73" s="6"/>
      <c r="L73" s="6"/>
      <c r="M73" s="6"/>
      <c r="N73" s="6"/>
      <c r="O73" s="6"/>
      <c r="P73" s="6"/>
      <c r="Q73" s="6"/>
      <c r="R73" s="6"/>
      <c r="S73" s="6"/>
      <c r="T73" s="6"/>
      <c r="U73" s="6"/>
      <c r="V73" s="6"/>
      <c r="W73" s="6"/>
      <c r="X73" s="6"/>
      <c r="Y73" s="6"/>
      <c r="Z73" s="6"/>
      <c r="AA73" s="6"/>
      <c r="AB73" s="6"/>
    </row>
    <row r="74" spans="2:28" ht="12.75">
      <c r="B74" s="67" t="str">
        <f>'2 Income Statement'!B135</f>
        <v> * Depreciation</v>
      </c>
      <c r="C74" s="1"/>
      <c r="D74" s="85">
        <f>'2 Income Statement'!D135</f>
        <v>0</v>
      </c>
      <c r="E74" s="2"/>
      <c r="F74" s="6"/>
      <c r="G74" s="6"/>
      <c r="H74" s="6"/>
      <c r="I74" s="6"/>
      <c r="J74" s="6"/>
      <c r="K74" s="6"/>
      <c r="L74" s="6"/>
      <c r="M74" s="6"/>
      <c r="N74" s="6"/>
      <c r="O74" s="6"/>
      <c r="P74" s="6"/>
      <c r="Q74" s="6"/>
      <c r="R74" s="6"/>
      <c r="S74" s="6"/>
      <c r="T74" s="6"/>
      <c r="U74" s="6"/>
      <c r="V74" s="6"/>
      <c r="W74" s="6"/>
      <c r="X74" s="6"/>
      <c r="Y74" s="6"/>
      <c r="Z74" s="6"/>
      <c r="AA74" s="6"/>
      <c r="AB74" s="6"/>
    </row>
    <row r="75" spans="2:28" ht="12.75">
      <c r="B75" s="63" t="s">
        <v>387</v>
      </c>
      <c r="C75" s="1"/>
      <c r="D75" s="85">
        <f>SUM(D62:D74)</f>
        <v>0</v>
      </c>
      <c r="E75" s="2"/>
      <c r="F75" s="6"/>
      <c r="G75" s="6"/>
      <c r="H75" s="6"/>
      <c r="I75" s="6"/>
      <c r="J75" s="6"/>
      <c r="K75" s="6"/>
      <c r="L75" s="6"/>
      <c r="M75" s="6"/>
      <c r="N75" s="6"/>
      <c r="O75" s="6"/>
      <c r="P75" s="6"/>
      <c r="Q75" s="6"/>
      <c r="R75" s="6"/>
      <c r="S75" s="6"/>
      <c r="T75" s="6"/>
      <c r="U75" s="6"/>
      <c r="V75" s="6"/>
      <c r="W75" s="6"/>
      <c r="X75" s="6"/>
      <c r="Y75" s="6"/>
      <c r="Z75" s="6"/>
      <c r="AA75" s="6"/>
      <c r="AB75" s="6"/>
    </row>
    <row r="76" spans="2:28" ht="12.75">
      <c r="B76" s="63"/>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c r="B77" s="63" t="s">
        <v>308</v>
      </c>
      <c r="C77" s="1"/>
      <c r="D77" s="143"/>
      <c r="E77" s="2" t="s">
        <v>606</v>
      </c>
      <c r="F77" s="2"/>
      <c r="G77" s="6"/>
      <c r="H77" s="6"/>
      <c r="I77" s="6"/>
      <c r="J77" s="6"/>
      <c r="K77" s="6"/>
      <c r="L77" s="6"/>
      <c r="M77" s="6"/>
      <c r="N77" s="6"/>
      <c r="O77" s="6"/>
      <c r="P77" s="6"/>
      <c r="Q77" s="6"/>
      <c r="R77" s="6"/>
      <c r="S77" s="6"/>
      <c r="T77" s="6"/>
      <c r="U77" s="6"/>
      <c r="V77" s="6"/>
      <c r="W77" s="6"/>
      <c r="X77" s="6"/>
      <c r="Y77" s="6"/>
      <c r="Z77" s="6"/>
      <c r="AA77" s="6"/>
      <c r="AB77" s="6"/>
    </row>
    <row r="78" spans="2:28" ht="15">
      <c r="B78" s="63" t="s">
        <v>312</v>
      </c>
      <c r="C78" s="1"/>
      <c r="D78" s="143"/>
      <c r="E78" s="2" t="s">
        <v>607</v>
      </c>
      <c r="F78" s="2"/>
      <c r="G78" s="6"/>
      <c r="H78" s="6"/>
      <c r="I78" s="6"/>
      <c r="J78" s="6"/>
      <c r="K78" s="6"/>
      <c r="L78" s="6"/>
      <c r="M78" s="6"/>
      <c r="N78" s="6"/>
      <c r="O78" s="6"/>
      <c r="P78" s="6"/>
      <c r="Q78" s="6"/>
      <c r="R78" s="6"/>
      <c r="S78" s="6"/>
      <c r="T78" s="6"/>
      <c r="U78" s="6"/>
      <c r="V78" s="6"/>
      <c r="W78" s="6"/>
      <c r="X78" s="6"/>
      <c r="Y78" s="6"/>
      <c r="Z78" s="6"/>
      <c r="AA78" s="6"/>
      <c r="AB78" s="6"/>
    </row>
    <row r="79" spans="2:28" ht="12.75">
      <c r="B79" s="63" t="s">
        <v>313</v>
      </c>
      <c r="C79" s="1"/>
      <c r="D79" s="37">
        <f>SUM(D75:D78)</f>
        <v>0</v>
      </c>
      <c r="E79" s="6"/>
      <c r="F79" s="6"/>
      <c r="G79" s="6"/>
      <c r="H79" s="6"/>
      <c r="I79" s="6"/>
      <c r="J79" s="6"/>
      <c r="K79" s="6"/>
      <c r="L79" s="6"/>
      <c r="M79" s="6"/>
      <c r="N79" s="6"/>
      <c r="O79" s="6"/>
      <c r="P79" s="6"/>
      <c r="Q79" s="6"/>
      <c r="R79" s="6"/>
      <c r="S79" s="6"/>
      <c r="T79" s="6"/>
      <c r="U79" s="6"/>
      <c r="V79" s="6"/>
      <c r="W79" s="6"/>
      <c r="X79" s="6"/>
      <c r="Y79" s="6"/>
      <c r="Z79" s="6"/>
      <c r="AA79" s="6"/>
      <c r="AB79" s="6"/>
    </row>
    <row r="80" spans="2:103" ht="13.5" thickBot="1">
      <c r="B80" s="64"/>
      <c r="C80" s="38"/>
      <c r="D80" s="51">
        <f>'1 Enterprises'!D5</f>
        <v>0</v>
      </c>
      <c r="E80" s="51">
        <f>'1 Enterprises'!E5</f>
        <v>0</v>
      </c>
      <c r="F80" s="51">
        <f>'1 Enterprises'!F5</f>
        <v>0</v>
      </c>
      <c r="G80" s="51">
        <f>'1 Enterprises'!G5</f>
        <v>0</v>
      </c>
      <c r="H80" s="51">
        <f>'1 Enterprises'!H5</f>
        <v>0</v>
      </c>
      <c r="I80" s="51">
        <f>'1 Enterprises'!I5</f>
        <v>0</v>
      </c>
      <c r="J80" s="51">
        <f>'1 Enterprises'!J5</f>
        <v>0</v>
      </c>
      <c r="K80" s="51">
        <f>'1 Enterprises'!K5</f>
        <v>0</v>
      </c>
      <c r="L80" s="51">
        <f>'1 Enterprises'!L5</f>
        <v>0</v>
      </c>
      <c r="M80" s="51">
        <f>'1 Enterprises'!M5</f>
        <v>0</v>
      </c>
      <c r="N80" s="51">
        <f>'1 Enterprises'!N5</f>
        <v>0</v>
      </c>
      <c r="O80" s="51">
        <f>'1 Enterprises'!O5</f>
        <v>0</v>
      </c>
      <c r="P80" s="51">
        <f>'1 Enterprises'!P5</f>
        <v>0</v>
      </c>
      <c r="Q80" s="51">
        <f>'1 Enterprises'!Q5</f>
        <v>0</v>
      </c>
      <c r="R80" s="51">
        <f>'1 Enterprises'!R5</f>
        <v>0</v>
      </c>
      <c r="S80" s="51">
        <f>'1 Enterprises'!S5</f>
        <v>0</v>
      </c>
      <c r="T80" s="51">
        <f>'1 Enterprises'!T5</f>
        <v>0</v>
      </c>
      <c r="U80" s="51">
        <f>'1 Enterprises'!U5</f>
        <v>0</v>
      </c>
      <c r="V80" s="51">
        <f>'1 Enterprises'!V5</f>
        <v>0</v>
      </c>
      <c r="W80" s="51">
        <f>'1 Enterprises'!W5</f>
        <v>0</v>
      </c>
      <c r="X80" s="51">
        <f>'1 Enterprises'!X5</f>
        <v>0</v>
      </c>
      <c r="Y80" s="51">
        <f>'1 Enterprises'!Y5</f>
        <v>0</v>
      </c>
      <c r="Z80" s="51">
        <f>'1 Enterprises'!Z5</f>
        <v>0</v>
      </c>
      <c r="AA80" s="51">
        <f>'1 Enterprises'!AA5</f>
        <v>0</v>
      </c>
      <c r="AB80" s="51">
        <f>'1 Enterprises'!AB5</f>
        <v>0</v>
      </c>
      <c r="AC80" s="51">
        <f>'1 Enterprises'!AC5</f>
        <v>0</v>
      </c>
      <c r="AD80" s="51">
        <f>'1 Enterprises'!AD5</f>
        <v>0</v>
      </c>
      <c r="AE80" s="51">
        <f>'1 Enterprises'!AE5</f>
        <v>0</v>
      </c>
      <c r="AF80" s="51">
        <f>'1 Enterprises'!AF5</f>
        <v>0</v>
      </c>
      <c r="AG80" s="51">
        <f>'1 Enterprises'!AG5</f>
        <v>0</v>
      </c>
      <c r="AH80" s="51">
        <f>'1 Enterprises'!AH5</f>
        <v>0</v>
      </c>
      <c r="AI80" s="51">
        <f>'1 Enterprises'!AI5</f>
        <v>0</v>
      </c>
      <c r="AJ80" s="51">
        <f>'1 Enterprises'!AJ5</f>
        <v>0</v>
      </c>
      <c r="AK80" s="51">
        <f>'1 Enterprises'!AK5</f>
        <v>0</v>
      </c>
      <c r="AL80" s="51">
        <f>'1 Enterprises'!AL5</f>
        <v>0</v>
      </c>
      <c r="AM80" s="51">
        <f>'1 Enterprises'!AM5</f>
        <v>0</v>
      </c>
      <c r="AN80" s="51">
        <f>'1 Enterprises'!AN5</f>
        <v>0</v>
      </c>
      <c r="AO80" s="51">
        <f>'1 Enterprises'!AO5</f>
        <v>0</v>
      </c>
      <c r="AP80" s="51">
        <f>'1 Enterprises'!AP5</f>
        <v>0</v>
      </c>
      <c r="AQ80" s="51">
        <f>'1 Enterprises'!AQ5</f>
        <v>0</v>
      </c>
      <c r="AR80" s="51">
        <f>'1 Enterprises'!AR5</f>
        <v>0</v>
      </c>
      <c r="AS80" s="51">
        <f>'1 Enterprises'!AS5</f>
        <v>0</v>
      </c>
      <c r="AT80" s="51">
        <f>'1 Enterprises'!AT5</f>
        <v>0</v>
      </c>
      <c r="AU80" s="51">
        <f>'1 Enterprises'!AU5</f>
        <v>0</v>
      </c>
      <c r="AV80" s="51">
        <f>'1 Enterprises'!AV5</f>
        <v>0</v>
      </c>
      <c r="AW80" s="51">
        <f>'1 Enterprises'!AW5</f>
        <v>0</v>
      </c>
      <c r="AX80" s="51">
        <f>'1 Enterprises'!AX5</f>
        <v>0</v>
      </c>
      <c r="AY80" s="51">
        <f>'1 Enterprises'!AY5</f>
        <v>0</v>
      </c>
      <c r="AZ80" s="51">
        <f>'1 Enterprises'!AZ5</f>
        <v>0</v>
      </c>
      <c r="BA80" s="51">
        <f>'1 Enterprises'!BA5</f>
        <v>0</v>
      </c>
      <c r="BB80" s="51">
        <f>'1 Enterprises'!BB5</f>
        <v>0</v>
      </c>
      <c r="BC80" s="51">
        <f>'1 Enterprises'!BC5</f>
        <v>0</v>
      </c>
      <c r="BD80" s="51">
        <f>'1 Enterprises'!BD5</f>
        <v>0</v>
      </c>
      <c r="BE80" s="51">
        <f>'1 Enterprises'!BE5</f>
        <v>0</v>
      </c>
      <c r="BF80" s="51">
        <f>'1 Enterprises'!BF5</f>
        <v>0</v>
      </c>
      <c r="BG80" s="51">
        <f>'1 Enterprises'!BG5</f>
        <v>0</v>
      </c>
      <c r="BH80" s="51">
        <f>'1 Enterprises'!BH5</f>
        <v>0</v>
      </c>
      <c r="BI80" s="51">
        <f>'1 Enterprises'!BI5</f>
        <v>0</v>
      </c>
      <c r="BJ80" s="51">
        <f>'1 Enterprises'!BJ5</f>
        <v>0</v>
      </c>
      <c r="BK80" s="51">
        <f>'1 Enterprises'!BK5</f>
        <v>0</v>
      </c>
      <c r="BL80" s="51">
        <f>'1 Enterprises'!BL5</f>
        <v>0</v>
      </c>
      <c r="BM80" s="51">
        <f>'1 Enterprises'!BM5</f>
        <v>0</v>
      </c>
      <c r="BN80" s="51">
        <f>'1 Enterprises'!BN5</f>
        <v>0</v>
      </c>
      <c r="BO80" s="51">
        <f>'1 Enterprises'!BO5</f>
        <v>0</v>
      </c>
      <c r="BP80" s="51">
        <f>'1 Enterprises'!BP5</f>
        <v>0</v>
      </c>
      <c r="BQ80" s="51">
        <f>'1 Enterprises'!BQ5</f>
        <v>0</v>
      </c>
      <c r="BR80" s="51">
        <f>'1 Enterprises'!BR5</f>
        <v>0</v>
      </c>
      <c r="BS80" s="51">
        <f>'1 Enterprises'!BS5</f>
        <v>0</v>
      </c>
      <c r="BT80" s="51">
        <f>'1 Enterprises'!BT5</f>
        <v>0</v>
      </c>
      <c r="BU80" s="51">
        <f>'1 Enterprises'!BU5</f>
        <v>0</v>
      </c>
      <c r="BV80" s="51">
        <f>'1 Enterprises'!BV5</f>
        <v>0</v>
      </c>
      <c r="BW80" s="51">
        <f>'1 Enterprises'!BW5</f>
        <v>0</v>
      </c>
      <c r="BX80" s="51">
        <f>'1 Enterprises'!BX5</f>
        <v>0</v>
      </c>
      <c r="BY80" s="51">
        <f>'1 Enterprises'!BY5</f>
        <v>0</v>
      </c>
      <c r="BZ80" s="51">
        <f>'1 Enterprises'!BZ5</f>
        <v>0</v>
      </c>
      <c r="CA80" s="51">
        <f>'1 Enterprises'!CA5</f>
        <v>0</v>
      </c>
      <c r="CB80" s="51">
        <f>'1 Enterprises'!CB5</f>
        <v>0</v>
      </c>
      <c r="CC80" s="51">
        <f>'1 Enterprises'!CC5</f>
        <v>0</v>
      </c>
      <c r="CD80" s="51">
        <f>'1 Enterprises'!CD5</f>
        <v>0</v>
      </c>
      <c r="CE80" s="51">
        <f>'1 Enterprises'!CE5</f>
        <v>0</v>
      </c>
      <c r="CF80" s="51">
        <f>'1 Enterprises'!CF5</f>
        <v>0</v>
      </c>
      <c r="CG80" s="51">
        <f>'1 Enterprises'!CG5</f>
        <v>0</v>
      </c>
      <c r="CH80" s="51">
        <f>'1 Enterprises'!CH5</f>
        <v>0</v>
      </c>
      <c r="CI80" s="51">
        <f>'1 Enterprises'!CI5</f>
        <v>0</v>
      </c>
      <c r="CJ80" s="51">
        <f>'1 Enterprises'!CJ5</f>
        <v>0</v>
      </c>
      <c r="CK80" s="51">
        <f>'1 Enterprises'!CK5</f>
        <v>0</v>
      </c>
      <c r="CL80" s="51">
        <f>'1 Enterprises'!CL5</f>
        <v>0</v>
      </c>
      <c r="CM80" s="51">
        <f>'1 Enterprises'!CM5</f>
        <v>0</v>
      </c>
      <c r="CN80" s="51">
        <f>'1 Enterprises'!CN5</f>
        <v>0</v>
      </c>
      <c r="CO80" s="51">
        <f>'1 Enterprises'!CO5</f>
        <v>0</v>
      </c>
      <c r="CP80" s="51">
        <f>'1 Enterprises'!CP5</f>
        <v>0</v>
      </c>
      <c r="CQ80" s="51">
        <f>'1 Enterprises'!CQ5</f>
        <v>0</v>
      </c>
      <c r="CR80" s="51">
        <f>'1 Enterprises'!CR5</f>
        <v>0</v>
      </c>
      <c r="CS80" s="51">
        <f>'1 Enterprises'!CS5</f>
        <v>0</v>
      </c>
      <c r="CT80" s="51">
        <f>'1 Enterprises'!CT5</f>
        <v>0</v>
      </c>
      <c r="CU80" s="51">
        <f>'1 Enterprises'!CU5</f>
        <v>0</v>
      </c>
      <c r="CV80" s="51">
        <f>'1 Enterprises'!CV5</f>
        <v>0</v>
      </c>
      <c r="CW80" s="51">
        <f>'1 Enterprises'!CW5</f>
        <v>0</v>
      </c>
      <c r="CX80" s="51">
        <f>'1 Enterprises'!CX5</f>
        <v>0</v>
      </c>
      <c r="CY80" s="51">
        <f>'1 Enterprises'!CY5</f>
        <v>0</v>
      </c>
    </row>
    <row r="81" spans="2:103" ht="12.75">
      <c r="B81" s="63" t="s">
        <v>267</v>
      </c>
      <c r="C81" s="1"/>
      <c r="D81" s="37">
        <f>$D$79*'8 Cost of Production'!D9</f>
        <v>0</v>
      </c>
      <c r="E81" s="37">
        <f>$D$79*'8 Cost of Production'!E9</f>
        <v>0</v>
      </c>
      <c r="F81" s="37">
        <f>$D$79*'8 Cost of Production'!F9</f>
        <v>0</v>
      </c>
      <c r="G81" s="37">
        <f>$D$79*'8 Cost of Production'!G9</f>
        <v>0</v>
      </c>
      <c r="H81" s="37">
        <f>$D$79*'8 Cost of Production'!H9</f>
        <v>0</v>
      </c>
      <c r="I81" s="37">
        <f>$D$79*'8 Cost of Production'!I9</f>
        <v>0</v>
      </c>
      <c r="J81" s="37">
        <f>$D$79*'8 Cost of Production'!J9</f>
        <v>0</v>
      </c>
      <c r="K81" s="37">
        <f>$D$79*'8 Cost of Production'!K9</f>
        <v>0</v>
      </c>
      <c r="L81" s="37">
        <f>$D$79*'8 Cost of Production'!L9</f>
        <v>0</v>
      </c>
      <c r="M81" s="37">
        <f>$D$79*'8 Cost of Production'!M9</f>
        <v>0</v>
      </c>
      <c r="N81" s="37">
        <f>$D$79*'8 Cost of Production'!N9</f>
        <v>0</v>
      </c>
      <c r="O81" s="37">
        <f>$D$79*'8 Cost of Production'!O9</f>
        <v>0</v>
      </c>
      <c r="P81" s="37">
        <f>$D$79*'8 Cost of Production'!P9</f>
        <v>0</v>
      </c>
      <c r="Q81" s="37">
        <f>$D$79*'8 Cost of Production'!Q9</f>
        <v>0</v>
      </c>
      <c r="R81" s="37">
        <f>$D$79*'8 Cost of Production'!R9</f>
        <v>0</v>
      </c>
      <c r="S81" s="37">
        <f>$D$79*'8 Cost of Production'!S9</f>
        <v>0</v>
      </c>
      <c r="T81" s="37">
        <f>$D$79*'8 Cost of Production'!T9</f>
        <v>0</v>
      </c>
      <c r="U81" s="37">
        <f>$D$79*'8 Cost of Production'!U9</f>
        <v>0</v>
      </c>
      <c r="V81" s="37">
        <f>$D$79*'8 Cost of Production'!V9</f>
        <v>0</v>
      </c>
      <c r="W81" s="37">
        <f>$D$79*'8 Cost of Production'!W9</f>
        <v>0</v>
      </c>
      <c r="X81" s="37">
        <f>$D$79*'8 Cost of Production'!X9</f>
        <v>0</v>
      </c>
      <c r="Y81" s="37">
        <f>$D$79*'8 Cost of Production'!Y9</f>
        <v>0</v>
      </c>
      <c r="Z81" s="37">
        <f>$D$79*'8 Cost of Production'!Z9</f>
        <v>0</v>
      </c>
      <c r="AA81" s="37">
        <f>$D$79*'8 Cost of Production'!AA9</f>
        <v>0</v>
      </c>
      <c r="AB81" s="37">
        <f>$D$79*'8 Cost of Production'!AB9</f>
        <v>0</v>
      </c>
      <c r="AC81" s="37">
        <f>$D$79*'8 Cost of Production'!AC9</f>
        <v>0</v>
      </c>
      <c r="AD81" s="37">
        <f>$D$79*'8 Cost of Production'!AD9</f>
        <v>0</v>
      </c>
      <c r="AE81" s="37">
        <f>$D$79*'8 Cost of Production'!AE9</f>
        <v>0</v>
      </c>
      <c r="AF81" s="37">
        <f>$D$79*'8 Cost of Production'!AF9</f>
        <v>0</v>
      </c>
      <c r="AG81" s="37">
        <f>$D$79*'8 Cost of Production'!AG9</f>
        <v>0</v>
      </c>
      <c r="AH81" s="37">
        <f>$D$79*'8 Cost of Production'!AH9</f>
        <v>0</v>
      </c>
      <c r="AI81" s="37">
        <f>$D$79*'8 Cost of Production'!AI9</f>
        <v>0</v>
      </c>
      <c r="AJ81" s="37">
        <f>$D$79*'8 Cost of Production'!AJ9</f>
        <v>0</v>
      </c>
      <c r="AK81" s="37">
        <f>$D$79*'8 Cost of Production'!AK9</f>
        <v>0</v>
      </c>
      <c r="AL81" s="37">
        <f>$D$79*'8 Cost of Production'!AL9</f>
        <v>0</v>
      </c>
      <c r="AM81" s="37">
        <f>$D$79*'8 Cost of Production'!AM9</f>
        <v>0</v>
      </c>
      <c r="AN81" s="37">
        <f>$D$79*'8 Cost of Production'!AN9</f>
        <v>0</v>
      </c>
      <c r="AO81" s="37">
        <f>$D$79*'8 Cost of Production'!AO9</f>
        <v>0</v>
      </c>
      <c r="AP81" s="37">
        <f>$D$79*'8 Cost of Production'!AP9</f>
        <v>0</v>
      </c>
      <c r="AQ81" s="37">
        <f>$D$79*'8 Cost of Production'!AQ9</f>
        <v>0</v>
      </c>
      <c r="AR81" s="37">
        <f>$D$79*'8 Cost of Production'!AR9</f>
        <v>0</v>
      </c>
      <c r="AS81" s="37">
        <f>$D$79*'8 Cost of Production'!AS9</f>
        <v>0</v>
      </c>
      <c r="AT81" s="37">
        <f>$D$79*'8 Cost of Production'!AT9</f>
        <v>0</v>
      </c>
      <c r="AU81" s="37">
        <f>$D$79*'8 Cost of Production'!AU9</f>
        <v>0</v>
      </c>
      <c r="AV81" s="37">
        <f>$D$79*'8 Cost of Production'!AV9</f>
        <v>0</v>
      </c>
      <c r="AW81" s="37">
        <f>$D$79*'8 Cost of Production'!AW9</f>
        <v>0</v>
      </c>
      <c r="AX81" s="37">
        <f>$D$79*'8 Cost of Production'!AX9</f>
        <v>0</v>
      </c>
      <c r="AY81" s="37">
        <f>$D$79*'8 Cost of Production'!AY9</f>
        <v>0</v>
      </c>
      <c r="AZ81" s="37">
        <f>$D$79*'8 Cost of Production'!AZ9</f>
        <v>0</v>
      </c>
      <c r="BA81" s="37">
        <f>$D$79*'8 Cost of Production'!BA9</f>
        <v>0</v>
      </c>
      <c r="BB81" s="37">
        <f>$D$79*'8 Cost of Production'!BB9</f>
        <v>0</v>
      </c>
      <c r="BC81" s="37">
        <f>$D$79*'8 Cost of Production'!BC9</f>
        <v>0</v>
      </c>
      <c r="BD81" s="37">
        <f>$D$79*'8 Cost of Production'!BD9</f>
        <v>0</v>
      </c>
      <c r="BE81" s="37">
        <f>$D$79*'8 Cost of Production'!BE9</f>
        <v>0</v>
      </c>
      <c r="BF81" s="37">
        <f>$D$79*'8 Cost of Production'!BF9</f>
        <v>0</v>
      </c>
      <c r="BG81" s="37">
        <f>$D$79*'8 Cost of Production'!BG9</f>
        <v>0</v>
      </c>
      <c r="BH81" s="37">
        <f>$D$79*'8 Cost of Production'!BH9</f>
        <v>0</v>
      </c>
      <c r="BI81" s="37">
        <f>$D$79*'8 Cost of Production'!BI9</f>
        <v>0</v>
      </c>
      <c r="BJ81" s="37">
        <f>$D$79*'8 Cost of Production'!BJ9</f>
        <v>0</v>
      </c>
      <c r="BK81" s="37">
        <f>$D$79*'8 Cost of Production'!BK9</f>
        <v>0</v>
      </c>
      <c r="BL81" s="37">
        <f>$D$79*'8 Cost of Production'!BL9</f>
        <v>0</v>
      </c>
      <c r="BM81" s="37">
        <f>$D$79*'8 Cost of Production'!BM9</f>
        <v>0</v>
      </c>
      <c r="BN81" s="37">
        <f>$D$79*'8 Cost of Production'!BN9</f>
        <v>0</v>
      </c>
      <c r="BO81" s="37">
        <f>$D$79*'8 Cost of Production'!BO9</f>
        <v>0</v>
      </c>
      <c r="BP81" s="37">
        <f>$D$79*'8 Cost of Production'!BP9</f>
        <v>0</v>
      </c>
      <c r="BQ81" s="37">
        <f>$D$79*'8 Cost of Production'!BQ9</f>
        <v>0</v>
      </c>
      <c r="BR81" s="37">
        <f>$D$79*'8 Cost of Production'!BR9</f>
        <v>0</v>
      </c>
      <c r="BS81" s="37">
        <f>$D$79*'8 Cost of Production'!BS9</f>
        <v>0</v>
      </c>
      <c r="BT81" s="37">
        <f>$D$79*'8 Cost of Production'!BT9</f>
        <v>0</v>
      </c>
      <c r="BU81" s="37">
        <f>$D$79*'8 Cost of Production'!BU9</f>
        <v>0</v>
      </c>
      <c r="BV81" s="37">
        <f>$D$79*'8 Cost of Production'!BV9</f>
        <v>0</v>
      </c>
      <c r="BW81" s="37">
        <f>$D$79*'8 Cost of Production'!BW9</f>
        <v>0</v>
      </c>
      <c r="BX81" s="37">
        <f>$D$79*'8 Cost of Production'!BX9</f>
        <v>0</v>
      </c>
      <c r="BY81" s="37">
        <f>$D$79*'8 Cost of Production'!BY9</f>
        <v>0</v>
      </c>
      <c r="BZ81" s="37">
        <f>$D$79*'8 Cost of Production'!BZ9</f>
        <v>0</v>
      </c>
      <c r="CA81" s="37">
        <f>$D$79*'8 Cost of Production'!CA9</f>
        <v>0</v>
      </c>
      <c r="CB81" s="37">
        <f>$D$79*'8 Cost of Production'!CB9</f>
        <v>0</v>
      </c>
      <c r="CC81" s="37">
        <f>$D$79*'8 Cost of Production'!CC9</f>
        <v>0</v>
      </c>
      <c r="CD81" s="37">
        <f>$D$79*'8 Cost of Production'!CD9</f>
        <v>0</v>
      </c>
      <c r="CE81" s="37">
        <f>$D$79*'8 Cost of Production'!CE9</f>
        <v>0</v>
      </c>
      <c r="CF81" s="37">
        <f>$D$79*'8 Cost of Production'!CF9</f>
        <v>0</v>
      </c>
      <c r="CG81" s="37">
        <f>$D$79*'8 Cost of Production'!CG9</f>
        <v>0</v>
      </c>
      <c r="CH81" s="37">
        <f>$D$79*'8 Cost of Production'!CH9</f>
        <v>0</v>
      </c>
      <c r="CI81" s="37">
        <f>$D$79*'8 Cost of Production'!CI9</f>
        <v>0</v>
      </c>
      <c r="CJ81" s="37">
        <f>$D$79*'8 Cost of Production'!CJ9</f>
        <v>0</v>
      </c>
      <c r="CK81" s="37">
        <f>$D$79*'8 Cost of Production'!CK9</f>
        <v>0</v>
      </c>
      <c r="CL81" s="37">
        <f>$D$79*'8 Cost of Production'!CL9</f>
        <v>0</v>
      </c>
      <c r="CM81" s="37">
        <f>$D$79*'8 Cost of Production'!CM9</f>
        <v>0</v>
      </c>
      <c r="CN81" s="37">
        <f>$D$79*'8 Cost of Production'!CN9</f>
        <v>0</v>
      </c>
      <c r="CO81" s="37">
        <f>$D$79*'8 Cost of Production'!CO9</f>
        <v>0</v>
      </c>
      <c r="CP81" s="37">
        <f>$D$79*'8 Cost of Production'!CP9</f>
        <v>0</v>
      </c>
      <c r="CQ81" s="37">
        <f>$D$79*'8 Cost of Production'!CQ9</f>
        <v>0</v>
      </c>
      <c r="CR81" s="37">
        <f>$D$79*'8 Cost of Production'!CR9</f>
        <v>0</v>
      </c>
      <c r="CS81" s="37">
        <f>$D$79*'8 Cost of Production'!CS9</f>
        <v>0</v>
      </c>
      <c r="CT81" s="37">
        <f>$D$79*'8 Cost of Production'!CT9</f>
        <v>0</v>
      </c>
      <c r="CU81" s="37">
        <f>$D$79*'8 Cost of Production'!CU9</f>
        <v>0</v>
      </c>
      <c r="CV81" s="37">
        <f>$D$79*'8 Cost of Production'!CV9</f>
        <v>0</v>
      </c>
      <c r="CW81" s="37">
        <f>$D$79*'8 Cost of Production'!CW9</f>
        <v>0</v>
      </c>
      <c r="CX81" s="37">
        <f>$D$79*'8 Cost of Production'!CX9</f>
        <v>0</v>
      </c>
      <c r="CY81" s="37">
        <f>$D$79*'8 Cost of Production'!CY9</f>
        <v>0</v>
      </c>
    </row>
    <row r="82" spans="2:103" ht="12.75">
      <c r="B82" s="63" t="s">
        <v>294</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c r="AC82" s="7">
        <f>IF('8 Cost of Production'!AC35&gt;0,(AC81/'8 Cost of Production'!AC35),0)</f>
        <v>0</v>
      </c>
      <c r="AD82" s="7">
        <f>IF('8 Cost of Production'!AD35&gt;0,(AD81/'8 Cost of Production'!AD35),0)</f>
        <v>0</v>
      </c>
      <c r="AE82" s="7">
        <f>IF('8 Cost of Production'!AE35&gt;0,(AE81/'8 Cost of Production'!AE35),0)</f>
        <v>0</v>
      </c>
      <c r="AF82" s="7">
        <f>IF('8 Cost of Production'!AF35&gt;0,(AF81/'8 Cost of Production'!AF35),0)</f>
        <v>0</v>
      </c>
      <c r="AG82" s="7">
        <f>IF('8 Cost of Production'!AG35&gt;0,(AG81/'8 Cost of Production'!AG35),0)</f>
        <v>0</v>
      </c>
      <c r="AH82" s="7">
        <f>IF('8 Cost of Production'!AH35&gt;0,(AH81/'8 Cost of Production'!AH35),0)</f>
        <v>0</v>
      </c>
      <c r="AI82" s="7">
        <f>IF('8 Cost of Production'!AI35&gt;0,(AI81/'8 Cost of Production'!AI35),0)</f>
        <v>0</v>
      </c>
      <c r="AJ82" s="7">
        <f>IF('8 Cost of Production'!AJ35&gt;0,(AJ81/'8 Cost of Production'!AJ35),0)</f>
        <v>0</v>
      </c>
      <c r="AK82" s="7">
        <f>IF('8 Cost of Production'!AK35&gt;0,(AK81/'8 Cost of Production'!AK35),0)</f>
        <v>0</v>
      </c>
      <c r="AL82" s="7">
        <f>IF('8 Cost of Production'!AL35&gt;0,(AL81/'8 Cost of Production'!AL35),0)</f>
        <v>0</v>
      </c>
      <c r="AM82" s="7">
        <f>IF('8 Cost of Production'!AM35&gt;0,(AM81/'8 Cost of Production'!AM35),0)</f>
        <v>0</v>
      </c>
      <c r="AN82" s="7">
        <f>IF('8 Cost of Production'!AN35&gt;0,(AN81/'8 Cost of Production'!AN35),0)</f>
        <v>0</v>
      </c>
      <c r="AO82" s="7">
        <f>IF('8 Cost of Production'!AO35&gt;0,(AO81/'8 Cost of Production'!AO35),0)</f>
        <v>0</v>
      </c>
      <c r="AP82" s="7">
        <f>IF('8 Cost of Production'!AP35&gt;0,(AP81/'8 Cost of Production'!AP35),0)</f>
        <v>0</v>
      </c>
      <c r="AQ82" s="7">
        <f>IF('8 Cost of Production'!AQ35&gt;0,(AQ81/'8 Cost of Production'!AQ35),0)</f>
        <v>0</v>
      </c>
      <c r="AR82" s="7">
        <f>IF('8 Cost of Production'!AR35&gt;0,(AR81/'8 Cost of Production'!AR35),0)</f>
        <v>0</v>
      </c>
      <c r="AS82" s="7">
        <f>IF('8 Cost of Production'!AS35&gt;0,(AS81/'8 Cost of Production'!AS35),0)</f>
        <v>0</v>
      </c>
      <c r="AT82" s="7">
        <f>IF('8 Cost of Production'!AT35&gt;0,(AT81/'8 Cost of Production'!AT35),0)</f>
        <v>0</v>
      </c>
      <c r="AU82" s="7">
        <f>IF('8 Cost of Production'!AU35&gt;0,(AU81/'8 Cost of Production'!AU35),0)</f>
        <v>0</v>
      </c>
      <c r="AV82" s="7">
        <f>IF('8 Cost of Production'!AV35&gt;0,(AV81/'8 Cost of Production'!AV35),0)</f>
        <v>0</v>
      </c>
      <c r="AW82" s="7">
        <f>IF('8 Cost of Production'!AW35&gt;0,(AW81/'8 Cost of Production'!AW35),0)</f>
        <v>0</v>
      </c>
      <c r="AX82" s="7">
        <f>IF('8 Cost of Production'!AX35&gt;0,(AX81/'8 Cost of Production'!AX35),0)</f>
        <v>0</v>
      </c>
      <c r="AY82" s="7">
        <f>IF('8 Cost of Production'!AY35&gt;0,(AY81/'8 Cost of Production'!AY35),0)</f>
        <v>0</v>
      </c>
      <c r="AZ82" s="7">
        <f>IF('8 Cost of Production'!AZ35&gt;0,(AZ81/'8 Cost of Production'!AZ35),0)</f>
        <v>0</v>
      </c>
      <c r="BA82" s="7">
        <f>IF('8 Cost of Production'!BA35&gt;0,(BA81/'8 Cost of Production'!BA35),0)</f>
        <v>0</v>
      </c>
      <c r="BB82" s="7">
        <f>IF('8 Cost of Production'!BB35&gt;0,(BB81/'8 Cost of Production'!BB35),0)</f>
        <v>0</v>
      </c>
      <c r="BC82" s="7">
        <f>IF('8 Cost of Production'!BC35&gt;0,(BC81/'8 Cost of Production'!BC35),0)</f>
        <v>0</v>
      </c>
      <c r="BD82" s="7">
        <f>IF('8 Cost of Production'!BD35&gt;0,(BD81/'8 Cost of Production'!BD35),0)</f>
        <v>0</v>
      </c>
      <c r="BE82" s="7">
        <f>IF('8 Cost of Production'!BE35&gt;0,(BE81/'8 Cost of Production'!BE35),0)</f>
        <v>0</v>
      </c>
      <c r="BF82" s="7">
        <f>IF('8 Cost of Production'!BF35&gt;0,(BF81/'8 Cost of Production'!BF35),0)</f>
        <v>0</v>
      </c>
      <c r="BG82" s="7">
        <f>IF('8 Cost of Production'!BG35&gt;0,(BG81/'8 Cost of Production'!BG35),0)</f>
        <v>0</v>
      </c>
      <c r="BH82" s="7">
        <f>IF('8 Cost of Production'!BH35&gt;0,(BH81/'8 Cost of Production'!BH35),0)</f>
        <v>0</v>
      </c>
      <c r="BI82" s="7">
        <f>IF('8 Cost of Production'!BI35&gt;0,(BI81/'8 Cost of Production'!BI35),0)</f>
        <v>0</v>
      </c>
      <c r="BJ82" s="7">
        <f>IF('8 Cost of Production'!BJ35&gt;0,(BJ81/'8 Cost of Production'!BJ35),0)</f>
        <v>0</v>
      </c>
      <c r="BK82" s="7">
        <f>IF('8 Cost of Production'!BK35&gt;0,(BK81/'8 Cost of Production'!BK35),0)</f>
        <v>0</v>
      </c>
      <c r="BL82" s="7">
        <f>IF('8 Cost of Production'!BL35&gt;0,(BL81/'8 Cost of Production'!BL35),0)</f>
        <v>0</v>
      </c>
      <c r="BM82" s="7">
        <f>IF('8 Cost of Production'!BM35&gt;0,(BM81/'8 Cost of Production'!BM35),0)</f>
        <v>0</v>
      </c>
      <c r="BN82" s="7">
        <f>IF('8 Cost of Production'!BN35&gt;0,(BN81/'8 Cost of Production'!BN35),0)</f>
        <v>0</v>
      </c>
      <c r="BO82" s="7">
        <f>IF('8 Cost of Production'!BO35&gt;0,(BO81/'8 Cost of Production'!BO35),0)</f>
        <v>0</v>
      </c>
      <c r="BP82" s="7">
        <f>IF('8 Cost of Production'!BP35&gt;0,(BP81/'8 Cost of Production'!BP35),0)</f>
        <v>0</v>
      </c>
      <c r="BQ82" s="7">
        <f>IF('8 Cost of Production'!BQ35&gt;0,(BQ81/'8 Cost of Production'!BQ35),0)</f>
        <v>0</v>
      </c>
      <c r="BR82" s="7">
        <f>IF('8 Cost of Production'!BR35&gt;0,(BR81/'8 Cost of Production'!BR35),0)</f>
        <v>0</v>
      </c>
      <c r="BS82" s="7">
        <f>IF('8 Cost of Production'!BS35&gt;0,(BS81/'8 Cost of Production'!BS35),0)</f>
        <v>0</v>
      </c>
      <c r="BT82" s="7">
        <f>IF('8 Cost of Production'!BT35&gt;0,(BT81/'8 Cost of Production'!BT35),0)</f>
        <v>0</v>
      </c>
      <c r="BU82" s="7">
        <f>IF('8 Cost of Production'!BU35&gt;0,(BU81/'8 Cost of Production'!BU35),0)</f>
        <v>0</v>
      </c>
      <c r="BV82" s="7">
        <f>IF('8 Cost of Production'!BV35&gt;0,(BV81/'8 Cost of Production'!BV35),0)</f>
        <v>0</v>
      </c>
      <c r="BW82" s="7">
        <f>IF('8 Cost of Production'!BW35&gt;0,(BW81/'8 Cost of Production'!BW35),0)</f>
        <v>0</v>
      </c>
      <c r="BX82" s="7">
        <f>IF('8 Cost of Production'!BX35&gt;0,(BX81/'8 Cost of Production'!BX35),0)</f>
        <v>0</v>
      </c>
      <c r="BY82" s="7">
        <f>IF('8 Cost of Production'!BY35&gt;0,(BY81/'8 Cost of Production'!BY35),0)</f>
        <v>0</v>
      </c>
      <c r="BZ82" s="7">
        <f>IF('8 Cost of Production'!BZ35&gt;0,(BZ81/'8 Cost of Production'!BZ35),0)</f>
        <v>0</v>
      </c>
      <c r="CA82" s="7">
        <f>IF('8 Cost of Production'!CA35&gt;0,(CA81/'8 Cost of Production'!CA35),0)</f>
        <v>0</v>
      </c>
      <c r="CB82" s="7">
        <f>IF('8 Cost of Production'!CB35&gt;0,(CB81/'8 Cost of Production'!CB35),0)</f>
        <v>0</v>
      </c>
      <c r="CC82" s="7">
        <f>IF('8 Cost of Production'!CC35&gt;0,(CC81/'8 Cost of Production'!CC35),0)</f>
        <v>0</v>
      </c>
      <c r="CD82" s="7">
        <f>IF('8 Cost of Production'!CD35&gt;0,(CD81/'8 Cost of Production'!CD35),0)</f>
        <v>0</v>
      </c>
      <c r="CE82" s="7">
        <f>IF('8 Cost of Production'!CE35&gt;0,(CE81/'8 Cost of Production'!CE35),0)</f>
        <v>0</v>
      </c>
      <c r="CF82" s="7">
        <f>IF('8 Cost of Production'!CF35&gt;0,(CF81/'8 Cost of Production'!CF35),0)</f>
        <v>0</v>
      </c>
      <c r="CG82" s="7">
        <f>IF('8 Cost of Production'!CG35&gt;0,(CG81/'8 Cost of Production'!CG35),0)</f>
        <v>0</v>
      </c>
      <c r="CH82" s="7">
        <f>IF('8 Cost of Production'!CH35&gt;0,(CH81/'8 Cost of Production'!CH35),0)</f>
        <v>0</v>
      </c>
      <c r="CI82" s="7">
        <f>IF('8 Cost of Production'!CI35&gt;0,(CI81/'8 Cost of Production'!CI35),0)</f>
        <v>0</v>
      </c>
      <c r="CJ82" s="7">
        <f>IF('8 Cost of Production'!CJ35&gt;0,(CJ81/'8 Cost of Production'!CJ35),0)</f>
        <v>0</v>
      </c>
      <c r="CK82" s="7">
        <f>IF('8 Cost of Production'!CK35&gt;0,(CK81/'8 Cost of Production'!CK35),0)</f>
        <v>0</v>
      </c>
      <c r="CL82" s="7">
        <f>IF('8 Cost of Production'!CL35&gt;0,(CL81/'8 Cost of Production'!CL35),0)</f>
        <v>0</v>
      </c>
      <c r="CM82" s="7">
        <f>IF('8 Cost of Production'!CM35&gt;0,(CM81/'8 Cost of Production'!CM35),0)</f>
        <v>0</v>
      </c>
      <c r="CN82" s="7">
        <f>IF('8 Cost of Production'!CN35&gt;0,(CN81/'8 Cost of Production'!CN35),0)</f>
        <v>0</v>
      </c>
      <c r="CO82" s="7">
        <f>IF('8 Cost of Production'!CO35&gt;0,(CO81/'8 Cost of Production'!CO35),0)</f>
        <v>0</v>
      </c>
      <c r="CP82" s="7">
        <f>IF('8 Cost of Production'!CP35&gt;0,(CP81/'8 Cost of Production'!CP35),0)</f>
        <v>0</v>
      </c>
      <c r="CQ82" s="7">
        <f>IF('8 Cost of Production'!CQ35&gt;0,(CQ81/'8 Cost of Production'!CQ35),0)</f>
        <v>0</v>
      </c>
      <c r="CR82" s="7">
        <f>IF('8 Cost of Production'!CR35&gt;0,(CR81/'8 Cost of Production'!CR35),0)</f>
        <v>0</v>
      </c>
      <c r="CS82" s="7">
        <f>IF('8 Cost of Production'!CS35&gt;0,(CS81/'8 Cost of Production'!CS35),0)</f>
        <v>0</v>
      </c>
      <c r="CT82" s="7">
        <f>IF('8 Cost of Production'!CT35&gt;0,(CT81/'8 Cost of Production'!CT35),0)</f>
        <v>0</v>
      </c>
      <c r="CU82" s="7">
        <f>IF('8 Cost of Production'!CU35&gt;0,(CU81/'8 Cost of Production'!CU35),0)</f>
        <v>0</v>
      </c>
      <c r="CV82" s="7">
        <f>IF('8 Cost of Production'!CV35&gt;0,(CV81/'8 Cost of Production'!CV35),0)</f>
        <v>0</v>
      </c>
      <c r="CW82" s="7">
        <f>IF('8 Cost of Production'!CW35&gt;0,(CW81/'8 Cost of Production'!CW35),0)</f>
        <v>0</v>
      </c>
      <c r="CX82" s="7">
        <f>IF('8 Cost of Production'!CX35&gt;0,(CX81/'8 Cost of Production'!CX35),0)</f>
        <v>0</v>
      </c>
      <c r="CY82" s="7">
        <f>IF('8 Cost of Production'!CY35&gt;0,(CY81/'8 Cost of Production'!CY35),0)</f>
        <v>0</v>
      </c>
    </row>
    <row r="83" spans="2:103" ht="12.75">
      <c r="B83" s="63" t="s">
        <v>295</v>
      </c>
      <c r="C83" s="1"/>
      <c r="D83" s="8">
        <f aca="true" t="shared" si="28" ref="D83:AB83">D82+D31</f>
        <v>0</v>
      </c>
      <c r="E83" s="8">
        <f t="shared" si="28"/>
        <v>0</v>
      </c>
      <c r="F83" s="8">
        <f t="shared" si="28"/>
        <v>0</v>
      </c>
      <c r="G83" s="8">
        <f t="shared" si="28"/>
        <v>0</v>
      </c>
      <c r="H83" s="8">
        <f t="shared" si="28"/>
        <v>0</v>
      </c>
      <c r="I83" s="8">
        <f t="shared" si="28"/>
        <v>0</v>
      </c>
      <c r="J83" s="8">
        <f t="shared" si="28"/>
        <v>0</v>
      </c>
      <c r="K83" s="8">
        <f t="shared" si="28"/>
        <v>0</v>
      </c>
      <c r="L83" s="8">
        <f t="shared" si="28"/>
        <v>0</v>
      </c>
      <c r="M83" s="8">
        <f t="shared" si="28"/>
        <v>0</v>
      </c>
      <c r="N83" s="8">
        <f t="shared" si="28"/>
        <v>0</v>
      </c>
      <c r="O83" s="8">
        <f t="shared" si="28"/>
        <v>0</v>
      </c>
      <c r="P83" s="8">
        <f t="shared" si="28"/>
        <v>0</v>
      </c>
      <c r="Q83" s="8">
        <f t="shared" si="28"/>
        <v>0</v>
      </c>
      <c r="R83" s="8">
        <f t="shared" si="28"/>
        <v>0</v>
      </c>
      <c r="S83" s="8">
        <f t="shared" si="28"/>
        <v>0</v>
      </c>
      <c r="T83" s="8">
        <f t="shared" si="28"/>
        <v>0</v>
      </c>
      <c r="U83" s="8">
        <f t="shared" si="28"/>
        <v>0</v>
      </c>
      <c r="V83" s="8">
        <f t="shared" si="28"/>
        <v>0</v>
      </c>
      <c r="W83" s="8">
        <f t="shared" si="28"/>
        <v>0</v>
      </c>
      <c r="X83" s="8">
        <f t="shared" si="28"/>
        <v>0</v>
      </c>
      <c r="Y83" s="8">
        <f t="shared" si="28"/>
        <v>0</v>
      </c>
      <c r="Z83" s="8">
        <f t="shared" si="28"/>
        <v>0</v>
      </c>
      <c r="AA83" s="8">
        <f t="shared" si="28"/>
        <v>0</v>
      </c>
      <c r="AB83" s="8">
        <f t="shared" si="28"/>
        <v>0</v>
      </c>
      <c r="AC83" s="8">
        <f aca="true" t="shared" si="29" ref="AC83:CN83">AC82+AC31</f>
        <v>0</v>
      </c>
      <c r="AD83" s="8">
        <f t="shared" si="29"/>
        <v>0</v>
      </c>
      <c r="AE83" s="8">
        <f t="shared" si="29"/>
        <v>0</v>
      </c>
      <c r="AF83" s="8">
        <f t="shared" si="29"/>
        <v>0</v>
      </c>
      <c r="AG83" s="8">
        <f t="shared" si="29"/>
        <v>0</v>
      </c>
      <c r="AH83" s="8">
        <f t="shared" si="29"/>
        <v>0</v>
      </c>
      <c r="AI83" s="8">
        <f t="shared" si="29"/>
        <v>0</v>
      </c>
      <c r="AJ83" s="8">
        <f t="shared" si="29"/>
        <v>0</v>
      </c>
      <c r="AK83" s="8">
        <f t="shared" si="29"/>
        <v>0</v>
      </c>
      <c r="AL83" s="8">
        <f t="shared" si="29"/>
        <v>0</v>
      </c>
      <c r="AM83" s="8">
        <f t="shared" si="29"/>
        <v>0</v>
      </c>
      <c r="AN83" s="8">
        <f t="shared" si="29"/>
        <v>0</v>
      </c>
      <c r="AO83" s="8">
        <f t="shared" si="29"/>
        <v>0</v>
      </c>
      <c r="AP83" s="8">
        <f t="shared" si="29"/>
        <v>0</v>
      </c>
      <c r="AQ83" s="8">
        <f t="shared" si="29"/>
        <v>0</v>
      </c>
      <c r="AR83" s="8">
        <f t="shared" si="29"/>
        <v>0</v>
      </c>
      <c r="AS83" s="8">
        <f t="shared" si="29"/>
        <v>0</v>
      </c>
      <c r="AT83" s="8">
        <f t="shared" si="29"/>
        <v>0</v>
      </c>
      <c r="AU83" s="8">
        <f t="shared" si="29"/>
        <v>0</v>
      </c>
      <c r="AV83" s="8">
        <f t="shared" si="29"/>
        <v>0</v>
      </c>
      <c r="AW83" s="8">
        <f t="shared" si="29"/>
        <v>0</v>
      </c>
      <c r="AX83" s="8">
        <f t="shared" si="29"/>
        <v>0</v>
      </c>
      <c r="AY83" s="8">
        <f t="shared" si="29"/>
        <v>0</v>
      </c>
      <c r="AZ83" s="8">
        <f t="shared" si="29"/>
        <v>0</v>
      </c>
      <c r="BA83" s="8">
        <f t="shared" si="29"/>
        <v>0</v>
      </c>
      <c r="BB83" s="8">
        <f t="shared" si="29"/>
        <v>0</v>
      </c>
      <c r="BC83" s="8">
        <f t="shared" si="29"/>
        <v>0</v>
      </c>
      <c r="BD83" s="8">
        <f t="shared" si="29"/>
        <v>0</v>
      </c>
      <c r="BE83" s="8">
        <f t="shared" si="29"/>
        <v>0</v>
      </c>
      <c r="BF83" s="8">
        <f t="shared" si="29"/>
        <v>0</v>
      </c>
      <c r="BG83" s="8">
        <f t="shared" si="29"/>
        <v>0</v>
      </c>
      <c r="BH83" s="8">
        <f t="shared" si="29"/>
        <v>0</v>
      </c>
      <c r="BI83" s="8">
        <f t="shared" si="29"/>
        <v>0</v>
      </c>
      <c r="BJ83" s="8">
        <f t="shared" si="29"/>
        <v>0</v>
      </c>
      <c r="BK83" s="8">
        <f t="shared" si="29"/>
        <v>0</v>
      </c>
      <c r="BL83" s="8">
        <f t="shared" si="29"/>
        <v>0</v>
      </c>
      <c r="BM83" s="8">
        <f t="shared" si="29"/>
        <v>0</v>
      </c>
      <c r="BN83" s="8">
        <f t="shared" si="29"/>
        <v>0</v>
      </c>
      <c r="BO83" s="8">
        <f t="shared" si="29"/>
        <v>0</v>
      </c>
      <c r="BP83" s="8">
        <f t="shared" si="29"/>
        <v>0</v>
      </c>
      <c r="BQ83" s="8">
        <f t="shared" si="29"/>
        <v>0</v>
      </c>
      <c r="BR83" s="8">
        <f t="shared" si="29"/>
        <v>0</v>
      </c>
      <c r="BS83" s="8">
        <f t="shared" si="29"/>
        <v>0</v>
      </c>
      <c r="BT83" s="8">
        <f t="shared" si="29"/>
        <v>0</v>
      </c>
      <c r="BU83" s="8">
        <f t="shared" si="29"/>
        <v>0</v>
      </c>
      <c r="BV83" s="8">
        <f t="shared" si="29"/>
        <v>0</v>
      </c>
      <c r="BW83" s="8">
        <f t="shared" si="29"/>
        <v>0</v>
      </c>
      <c r="BX83" s="8">
        <f t="shared" si="29"/>
        <v>0</v>
      </c>
      <c r="BY83" s="8">
        <f t="shared" si="29"/>
        <v>0</v>
      </c>
      <c r="BZ83" s="8">
        <f t="shared" si="29"/>
        <v>0</v>
      </c>
      <c r="CA83" s="8">
        <f t="shared" si="29"/>
        <v>0</v>
      </c>
      <c r="CB83" s="8">
        <f t="shared" si="29"/>
        <v>0</v>
      </c>
      <c r="CC83" s="8">
        <f t="shared" si="29"/>
        <v>0</v>
      </c>
      <c r="CD83" s="8">
        <f t="shared" si="29"/>
        <v>0</v>
      </c>
      <c r="CE83" s="8">
        <f t="shared" si="29"/>
        <v>0</v>
      </c>
      <c r="CF83" s="8">
        <f t="shared" si="29"/>
        <v>0</v>
      </c>
      <c r="CG83" s="8">
        <f t="shared" si="29"/>
        <v>0</v>
      </c>
      <c r="CH83" s="8">
        <f t="shared" si="29"/>
        <v>0</v>
      </c>
      <c r="CI83" s="8">
        <f t="shared" si="29"/>
        <v>0</v>
      </c>
      <c r="CJ83" s="8">
        <f t="shared" si="29"/>
        <v>0</v>
      </c>
      <c r="CK83" s="8">
        <f t="shared" si="29"/>
        <v>0</v>
      </c>
      <c r="CL83" s="8">
        <f t="shared" si="29"/>
        <v>0</v>
      </c>
      <c r="CM83" s="8">
        <f t="shared" si="29"/>
        <v>0</v>
      </c>
      <c r="CN83" s="8">
        <f t="shared" si="29"/>
        <v>0</v>
      </c>
      <c r="CO83" s="8">
        <f aca="true" t="shared" si="30" ref="CO83:CY83">CO82+CO31</f>
        <v>0</v>
      </c>
      <c r="CP83" s="8">
        <f t="shared" si="30"/>
        <v>0</v>
      </c>
      <c r="CQ83" s="8">
        <f t="shared" si="30"/>
        <v>0</v>
      </c>
      <c r="CR83" s="8">
        <f t="shared" si="30"/>
        <v>0</v>
      </c>
      <c r="CS83" s="8">
        <f t="shared" si="30"/>
        <v>0</v>
      </c>
      <c r="CT83" s="8">
        <f t="shared" si="30"/>
        <v>0</v>
      </c>
      <c r="CU83" s="8">
        <f t="shared" si="30"/>
        <v>0</v>
      </c>
      <c r="CV83" s="8">
        <f t="shared" si="30"/>
        <v>0</v>
      </c>
      <c r="CW83" s="8">
        <f t="shared" si="30"/>
        <v>0</v>
      </c>
      <c r="CX83" s="8">
        <f t="shared" si="30"/>
        <v>0</v>
      </c>
      <c r="CY83" s="8">
        <f t="shared" si="30"/>
        <v>0</v>
      </c>
    </row>
    <row r="84" spans="2:103" s="133" customFormat="1" ht="15.75">
      <c r="B84" s="239" t="s">
        <v>626</v>
      </c>
      <c r="C84" s="240"/>
      <c r="D84" s="241">
        <f>IF(D83&gt;0,(D83/'1 Enterprises'!D8),0)</f>
        <v>0</v>
      </c>
      <c r="E84" s="241">
        <f>IF(E83&gt;0,(E83/'1 Enterprises'!E8),0)</f>
        <v>0</v>
      </c>
      <c r="F84" s="241">
        <f>IF(F83&gt;0,(F83/'1 Enterprises'!F8),0)</f>
        <v>0</v>
      </c>
      <c r="G84" s="241">
        <f>IF(G83&gt;0,(G83/'1 Enterprises'!G8),0)</f>
        <v>0</v>
      </c>
      <c r="H84" s="241">
        <f>IF(H83&gt;0,(H83/'1 Enterprises'!H8),0)</f>
        <v>0</v>
      </c>
      <c r="I84" s="241">
        <f>IF(I83&gt;0,(I83/'1 Enterprises'!I8),0)</f>
        <v>0</v>
      </c>
      <c r="J84" s="241">
        <f>IF(J83&gt;0,(J83/'1 Enterprises'!J8),0)</f>
        <v>0</v>
      </c>
      <c r="K84" s="241">
        <f>IF(K83&gt;0,(K83/'1 Enterprises'!K8),0)</f>
        <v>0</v>
      </c>
      <c r="L84" s="241">
        <f>IF(L83&gt;0,(L83/'1 Enterprises'!L8),0)</f>
        <v>0</v>
      </c>
      <c r="M84" s="241">
        <f>IF(M83&gt;0,(M83/'1 Enterprises'!M8),0)</f>
        <v>0</v>
      </c>
      <c r="N84" s="241">
        <f>IF(N83&gt;0,(N83/'1 Enterprises'!N8),0)</f>
        <v>0</v>
      </c>
      <c r="O84" s="241">
        <f>IF(O83&gt;0,(O83/'1 Enterprises'!O8),0)</f>
        <v>0</v>
      </c>
      <c r="P84" s="241">
        <f>IF(P83&gt;0,(P83/'1 Enterprises'!P8),0)</f>
        <v>0</v>
      </c>
      <c r="Q84" s="241">
        <f>IF(Q83&gt;0,(Q83/'1 Enterprises'!Q8),0)</f>
        <v>0</v>
      </c>
      <c r="R84" s="241">
        <f>IF(R83&gt;0,(R83/'1 Enterprises'!R8),0)</f>
        <v>0</v>
      </c>
      <c r="S84" s="241">
        <f>IF(S83&gt;0,(S83/'1 Enterprises'!S8),0)</f>
        <v>0</v>
      </c>
      <c r="T84" s="241">
        <f>IF(T83&gt;0,(T83/'1 Enterprises'!T8),0)</f>
        <v>0</v>
      </c>
      <c r="U84" s="241">
        <f>IF(U83&gt;0,(U83/'1 Enterprises'!U8),0)</f>
        <v>0</v>
      </c>
      <c r="V84" s="241">
        <f>IF(V83&gt;0,(V83/'1 Enterprises'!V8),0)</f>
        <v>0</v>
      </c>
      <c r="W84" s="241">
        <f>IF(W83&gt;0,(W83/'1 Enterprises'!W8),0)</f>
        <v>0</v>
      </c>
      <c r="X84" s="241">
        <f>IF(X83&gt;0,(X83/'1 Enterprises'!X8),0)</f>
        <v>0</v>
      </c>
      <c r="Y84" s="241">
        <f>IF(Y83&gt;0,(Y83/'1 Enterprises'!Y8),0)</f>
        <v>0</v>
      </c>
      <c r="Z84" s="241">
        <f>IF(Z83&gt;0,(Z83/'1 Enterprises'!Z8),0)</f>
        <v>0</v>
      </c>
      <c r="AA84" s="241">
        <f>IF(AA83&gt;0,(AA83/'1 Enterprises'!AA8),0)</f>
        <v>0</v>
      </c>
      <c r="AB84" s="241">
        <f>IF(AB83&gt;0,(AB83/'1 Enterprises'!AB8),0)</f>
        <v>0</v>
      </c>
      <c r="AC84" s="241">
        <f>IF(AC83&gt;0,(AC83/'1 Enterprises'!AC8),0)</f>
        <v>0</v>
      </c>
      <c r="AD84" s="241">
        <f>IF(AD83&gt;0,(AD83/'1 Enterprises'!AD8),0)</f>
        <v>0</v>
      </c>
      <c r="AE84" s="241">
        <f>IF(AE83&gt;0,(AE83/'1 Enterprises'!AE8),0)</f>
        <v>0</v>
      </c>
      <c r="AF84" s="241">
        <f>IF(AF83&gt;0,(AF83/'1 Enterprises'!AF8),0)</f>
        <v>0</v>
      </c>
      <c r="AG84" s="241">
        <f>IF(AG83&gt;0,(AG83/'1 Enterprises'!AG8),0)</f>
        <v>0</v>
      </c>
      <c r="AH84" s="241">
        <f>IF(AH83&gt;0,(AH83/'1 Enterprises'!AH8),0)</f>
        <v>0</v>
      </c>
      <c r="AI84" s="241">
        <f>IF(AI83&gt;0,(AI83/'1 Enterprises'!AI8),0)</f>
        <v>0</v>
      </c>
      <c r="AJ84" s="241">
        <f>IF(AJ83&gt;0,(AJ83/'1 Enterprises'!AJ8),0)</f>
        <v>0</v>
      </c>
      <c r="AK84" s="241">
        <f>IF(AK83&gt;0,(AK83/'1 Enterprises'!AK8),0)</f>
        <v>0</v>
      </c>
      <c r="AL84" s="241">
        <f>IF(AL83&gt;0,(AL83/'1 Enterprises'!AL8),0)</f>
        <v>0</v>
      </c>
      <c r="AM84" s="241">
        <f>IF(AM83&gt;0,(AM83/'1 Enterprises'!AM8),0)</f>
        <v>0</v>
      </c>
      <c r="AN84" s="241">
        <f>IF(AN83&gt;0,(AN83/'1 Enterprises'!AN8),0)</f>
        <v>0</v>
      </c>
      <c r="AO84" s="241">
        <f>IF(AO83&gt;0,(AO83/'1 Enterprises'!AO8),0)</f>
        <v>0</v>
      </c>
      <c r="AP84" s="241">
        <f>IF(AP83&gt;0,(AP83/'1 Enterprises'!AP8),0)</f>
        <v>0</v>
      </c>
      <c r="AQ84" s="241">
        <f>IF(AQ83&gt;0,(AQ83/'1 Enterprises'!AQ8),0)</f>
        <v>0</v>
      </c>
      <c r="AR84" s="241">
        <f>IF(AR83&gt;0,(AR83/'1 Enterprises'!AR8),0)</f>
        <v>0</v>
      </c>
      <c r="AS84" s="241">
        <f>IF(AS83&gt;0,(AS83/'1 Enterprises'!AS8),0)</f>
        <v>0</v>
      </c>
      <c r="AT84" s="241">
        <f>IF(AT83&gt;0,(AT83/'1 Enterprises'!AT8),0)</f>
        <v>0</v>
      </c>
      <c r="AU84" s="241">
        <f>IF(AU83&gt;0,(AU83/'1 Enterprises'!AU8),0)</f>
        <v>0</v>
      </c>
      <c r="AV84" s="241">
        <f>IF(AV83&gt;0,(AV83/'1 Enterprises'!AV8),0)</f>
        <v>0</v>
      </c>
      <c r="AW84" s="241">
        <f>IF(AW83&gt;0,(AW83/'1 Enterprises'!AW8),0)</f>
        <v>0</v>
      </c>
      <c r="AX84" s="241">
        <f>IF(AX83&gt;0,(AX83/'1 Enterprises'!AX8),0)</f>
        <v>0</v>
      </c>
      <c r="AY84" s="241">
        <f>IF(AY83&gt;0,(AY83/'1 Enterprises'!AY8),0)</f>
        <v>0</v>
      </c>
      <c r="AZ84" s="241">
        <f>IF(AZ83&gt;0,(AZ83/'1 Enterprises'!AZ8),0)</f>
        <v>0</v>
      </c>
      <c r="BA84" s="241">
        <f>IF(BA83&gt;0,(BA83/'1 Enterprises'!BA8),0)</f>
        <v>0</v>
      </c>
      <c r="BB84" s="241">
        <f>IF(BB83&gt;0,(BB83/'1 Enterprises'!BB8),0)</f>
        <v>0</v>
      </c>
      <c r="BC84" s="241">
        <f>IF(BC83&gt;0,(BC83/'1 Enterprises'!BC8),0)</f>
        <v>0</v>
      </c>
      <c r="BD84" s="241">
        <f>IF(BD83&gt;0,(BD83/'1 Enterprises'!BD8),0)</f>
        <v>0</v>
      </c>
      <c r="BE84" s="241">
        <f>IF(BE83&gt;0,(BE83/'1 Enterprises'!BE8),0)</f>
        <v>0</v>
      </c>
      <c r="BF84" s="241">
        <f>IF(BF83&gt;0,(BF83/'1 Enterprises'!BF8),0)</f>
        <v>0</v>
      </c>
      <c r="BG84" s="241">
        <f>IF(BG83&gt;0,(BG83/'1 Enterprises'!BG8),0)</f>
        <v>0</v>
      </c>
      <c r="BH84" s="241">
        <f>IF(BH83&gt;0,(BH83/'1 Enterprises'!BH8),0)</f>
        <v>0</v>
      </c>
      <c r="BI84" s="241">
        <f>IF(BI83&gt;0,(BI83/'1 Enterprises'!BI8),0)</f>
        <v>0</v>
      </c>
      <c r="BJ84" s="241">
        <f>IF(BJ83&gt;0,(BJ83/'1 Enterprises'!BJ8),0)</f>
        <v>0</v>
      </c>
      <c r="BK84" s="241">
        <f>IF(BK83&gt;0,(BK83/'1 Enterprises'!BK8),0)</f>
        <v>0</v>
      </c>
      <c r="BL84" s="241">
        <f>IF(BL83&gt;0,(BL83/'1 Enterprises'!BL8),0)</f>
        <v>0</v>
      </c>
      <c r="BM84" s="241">
        <f>IF(BM83&gt;0,(BM83/'1 Enterprises'!BM8),0)</f>
        <v>0</v>
      </c>
      <c r="BN84" s="241">
        <f>IF(BN83&gt;0,(BN83/'1 Enterprises'!BN8),0)</f>
        <v>0</v>
      </c>
      <c r="BO84" s="241">
        <f>IF(BO83&gt;0,(BO83/'1 Enterprises'!BO8),0)</f>
        <v>0</v>
      </c>
      <c r="BP84" s="241">
        <f>IF(BP83&gt;0,(BP83/'1 Enterprises'!BP8),0)</f>
        <v>0</v>
      </c>
      <c r="BQ84" s="241">
        <f>IF(BQ83&gt;0,(BQ83/'1 Enterprises'!BQ8),0)</f>
        <v>0</v>
      </c>
      <c r="BR84" s="241">
        <f>IF(BR83&gt;0,(BR83/'1 Enterprises'!BR8),0)</f>
        <v>0</v>
      </c>
      <c r="BS84" s="241">
        <f>IF(BS83&gt;0,(BS83/'1 Enterprises'!BS8),0)</f>
        <v>0</v>
      </c>
      <c r="BT84" s="241">
        <f>IF(BT83&gt;0,(BT83/'1 Enterprises'!BT8),0)</f>
        <v>0</v>
      </c>
      <c r="BU84" s="241">
        <f>IF(BU83&gt;0,(BU83/'1 Enterprises'!BU8),0)</f>
        <v>0</v>
      </c>
      <c r="BV84" s="241">
        <f>IF(BV83&gt;0,(BV83/'1 Enterprises'!BV8),0)</f>
        <v>0</v>
      </c>
      <c r="BW84" s="241">
        <f>IF(BW83&gt;0,(BW83/'1 Enterprises'!BW8),0)</f>
        <v>0</v>
      </c>
      <c r="BX84" s="241">
        <f>IF(BX83&gt;0,(BX83/'1 Enterprises'!BX8),0)</f>
        <v>0</v>
      </c>
      <c r="BY84" s="241">
        <f>IF(BY83&gt;0,(BY83/'1 Enterprises'!BY8),0)</f>
        <v>0</v>
      </c>
      <c r="BZ84" s="241">
        <f>IF(BZ83&gt;0,(BZ83/'1 Enterprises'!BZ8),0)</f>
        <v>0</v>
      </c>
      <c r="CA84" s="241">
        <f>IF(CA83&gt;0,(CA83/'1 Enterprises'!CA8),0)</f>
        <v>0</v>
      </c>
      <c r="CB84" s="241">
        <f>IF(CB83&gt;0,(CB83/'1 Enterprises'!CB8),0)</f>
        <v>0</v>
      </c>
      <c r="CC84" s="241">
        <f>IF(CC83&gt;0,(CC83/'1 Enterprises'!CC8),0)</f>
        <v>0</v>
      </c>
      <c r="CD84" s="241">
        <f>IF(CD83&gt;0,(CD83/'1 Enterprises'!CD8),0)</f>
        <v>0</v>
      </c>
      <c r="CE84" s="241">
        <f>IF(CE83&gt;0,(CE83/'1 Enterprises'!CE8),0)</f>
        <v>0</v>
      </c>
      <c r="CF84" s="241">
        <f>IF(CF83&gt;0,(CF83/'1 Enterprises'!CF8),0)</f>
        <v>0</v>
      </c>
      <c r="CG84" s="241">
        <f>IF(CG83&gt;0,(CG83/'1 Enterprises'!CG8),0)</f>
        <v>0</v>
      </c>
      <c r="CH84" s="241">
        <f>IF(CH83&gt;0,(CH83/'1 Enterprises'!CH8),0)</f>
        <v>0</v>
      </c>
      <c r="CI84" s="241">
        <f>IF(CI83&gt;0,(CI83/'1 Enterprises'!CI8),0)</f>
        <v>0</v>
      </c>
      <c r="CJ84" s="241">
        <f>IF(CJ83&gt;0,(CJ83/'1 Enterprises'!CJ8),0)</f>
        <v>0</v>
      </c>
      <c r="CK84" s="241">
        <f>IF(CK83&gt;0,(CK83/'1 Enterprises'!CK8),0)</f>
        <v>0</v>
      </c>
      <c r="CL84" s="241">
        <f>IF(CL83&gt;0,(CL83/'1 Enterprises'!CL8),0)</f>
        <v>0</v>
      </c>
      <c r="CM84" s="241">
        <f>IF(CM83&gt;0,(CM83/'1 Enterprises'!CM8),0)</f>
        <v>0</v>
      </c>
      <c r="CN84" s="241">
        <f>IF(CN83&gt;0,(CN83/'1 Enterprises'!CN8),0)</f>
        <v>0</v>
      </c>
      <c r="CO84" s="241">
        <f>IF(CO83&gt;0,(CO83/'1 Enterprises'!CO8),0)</f>
        <v>0</v>
      </c>
      <c r="CP84" s="241">
        <f>IF(CP83&gt;0,(CP83/'1 Enterprises'!CP8),0)</f>
        <v>0</v>
      </c>
      <c r="CQ84" s="241">
        <f>IF(CQ83&gt;0,(CQ83/'1 Enterprises'!CQ8),0)</f>
        <v>0</v>
      </c>
      <c r="CR84" s="241">
        <f>IF(CR83&gt;0,(CR83/'1 Enterprises'!CR8),0)</f>
        <v>0</v>
      </c>
      <c r="CS84" s="241">
        <f>IF(CS83&gt;0,(CS83/'1 Enterprises'!CS8),0)</f>
        <v>0</v>
      </c>
      <c r="CT84" s="241">
        <f>IF(CT83&gt;0,(CT83/'1 Enterprises'!CT8),0)</f>
        <v>0</v>
      </c>
      <c r="CU84" s="241">
        <f>IF(CU83&gt;0,(CU83/'1 Enterprises'!CU8),0)</f>
        <v>0</v>
      </c>
      <c r="CV84" s="241">
        <f>IF(CV83&gt;0,(CV83/'1 Enterprises'!CV8),0)</f>
        <v>0</v>
      </c>
      <c r="CW84" s="241">
        <f>IF(CW83&gt;0,(CW83/'1 Enterprises'!CW8),0)</f>
        <v>0</v>
      </c>
      <c r="CX84" s="241">
        <f>IF(CX83&gt;0,(CX83/'1 Enterprises'!CX8),0)</f>
        <v>0</v>
      </c>
      <c r="CY84" s="241">
        <f>IF(CY83&gt;0,(CY83/'1 Enterprises'!CY8),0)</f>
        <v>0</v>
      </c>
    </row>
    <row r="85" ht="12.75"/>
    <row r="86" spans="2:28" ht="15.75">
      <c r="B86" s="103" t="s">
        <v>339</v>
      </c>
      <c r="C86" s="9"/>
      <c r="D86" s="3"/>
      <c r="E86" s="3"/>
      <c r="I86" s="3"/>
      <c r="J86" s="3"/>
      <c r="K86" s="3"/>
      <c r="L86" s="3"/>
      <c r="M86" s="3"/>
      <c r="N86" s="3"/>
      <c r="O86" s="3"/>
      <c r="P86" s="3"/>
      <c r="Q86" s="3"/>
      <c r="R86" s="3"/>
      <c r="S86" s="3"/>
      <c r="T86" s="3"/>
      <c r="U86" s="3"/>
      <c r="V86" s="3"/>
      <c r="W86" s="3"/>
      <c r="X86" s="3"/>
      <c r="Y86" s="3"/>
      <c r="Z86" s="3"/>
      <c r="AA86" s="3"/>
      <c r="AB86" s="3"/>
    </row>
    <row r="87" spans="2:28" ht="12.75">
      <c r="B87" s="63" t="s">
        <v>313</v>
      </c>
      <c r="C87" s="1"/>
      <c r="D87" s="3"/>
      <c r="E87" s="85">
        <f>'8 Cost of Production'!D79</f>
        <v>0</v>
      </c>
      <c r="F87" s="33" t="s">
        <v>246</v>
      </c>
      <c r="G87" s="33"/>
      <c r="H87" s="33"/>
      <c r="I87" s="33"/>
      <c r="J87" s="3"/>
      <c r="K87" s="3"/>
      <c r="L87" s="3"/>
      <c r="M87" s="3"/>
      <c r="N87" s="3"/>
      <c r="O87" s="3"/>
      <c r="P87" s="3"/>
      <c r="Q87" s="3"/>
      <c r="R87" s="3"/>
      <c r="S87" s="3"/>
      <c r="T87" s="3"/>
      <c r="U87" s="3"/>
      <c r="V87" s="3"/>
      <c r="W87" s="3"/>
      <c r="X87" s="3"/>
      <c r="Y87" s="3"/>
      <c r="Z87" s="3"/>
      <c r="AA87" s="3"/>
      <c r="AB87" s="3"/>
    </row>
    <row r="88" spans="2:28" ht="12.75">
      <c r="B88" s="203" t="str">
        <f>'2 Income Statement'!B105</f>
        <v>Other Income</v>
      </c>
      <c r="C88" s="1"/>
      <c r="D88" s="10" t="s">
        <v>247</v>
      </c>
      <c r="E88" s="85">
        <f>'2 Income Statement'!H105</f>
        <v>0</v>
      </c>
      <c r="F88" s="33"/>
      <c r="G88" s="33"/>
      <c r="H88" s="33"/>
      <c r="I88" s="33"/>
      <c r="J88" s="3"/>
      <c r="K88" s="3"/>
      <c r="L88" s="3"/>
      <c r="M88" s="3"/>
      <c r="N88" s="3"/>
      <c r="O88" s="3"/>
      <c r="P88" s="3"/>
      <c r="Q88" s="3"/>
      <c r="R88" s="3"/>
      <c r="S88" s="3"/>
      <c r="T88" s="3"/>
      <c r="U88" s="3"/>
      <c r="V88" s="3"/>
      <c r="W88" s="3"/>
      <c r="X88" s="3"/>
      <c r="Y88" s="3"/>
      <c r="Z88" s="3"/>
      <c r="AA88" s="3"/>
      <c r="AB88" s="3"/>
    </row>
    <row r="89" spans="2:28" ht="12.75">
      <c r="B89" s="63" t="str">
        <f>'2 Income Statement'!B106</f>
        <v>Misc Income</v>
      </c>
      <c r="C89" s="1"/>
      <c r="D89" s="10" t="s">
        <v>247</v>
      </c>
      <c r="E89" s="100">
        <f>'2 Income Statement'!H106</f>
        <v>0</v>
      </c>
      <c r="F89" s="33" t="s">
        <v>592</v>
      </c>
      <c r="G89" s="33"/>
      <c r="H89" s="33"/>
      <c r="I89" s="33"/>
      <c r="J89" s="10"/>
      <c r="K89" s="10"/>
      <c r="L89" s="10"/>
      <c r="M89" s="10"/>
      <c r="N89" s="10"/>
      <c r="O89" s="10"/>
      <c r="P89" s="10"/>
      <c r="Q89" s="10"/>
      <c r="R89" s="10"/>
      <c r="S89" s="10"/>
      <c r="T89" s="10"/>
      <c r="U89" s="10"/>
      <c r="V89" s="10"/>
      <c r="W89" s="10"/>
      <c r="X89" s="10"/>
      <c r="Y89" s="10"/>
      <c r="Z89" s="10"/>
      <c r="AA89" s="10"/>
      <c r="AB89" s="10"/>
    </row>
    <row r="90" spans="2:28" ht="12.75">
      <c r="B90" s="63" t="s">
        <v>316</v>
      </c>
      <c r="C90" s="1"/>
      <c r="D90" s="10" t="s">
        <v>247</v>
      </c>
      <c r="E90" s="100">
        <f>'8 Cost of Production'!D78</f>
        <v>0</v>
      </c>
      <c r="F90" s="33" t="s">
        <v>248</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c r="B91" s="63" t="s">
        <v>299</v>
      </c>
      <c r="C91" s="1"/>
      <c r="D91" s="10" t="s">
        <v>249</v>
      </c>
      <c r="E91" s="143"/>
      <c r="F91" s="33" t="s">
        <v>510</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ht="12.75">
      <c r="B92" s="63" t="s">
        <v>317</v>
      </c>
      <c r="C92" s="1"/>
      <c r="D92" s="10" t="s">
        <v>247</v>
      </c>
      <c r="E92" s="100">
        <f>'8 Cost of Production'!D77</f>
        <v>0</v>
      </c>
      <c r="F92" s="33" t="s">
        <v>250</v>
      </c>
      <c r="G92" s="33"/>
      <c r="H92" s="33"/>
      <c r="I92" s="33"/>
      <c r="J92" s="10"/>
      <c r="K92" s="10"/>
      <c r="L92" s="10"/>
      <c r="M92" s="10"/>
      <c r="N92" s="10"/>
      <c r="O92" s="10"/>
      <c r="P92" s="10"/>
      <c r="Q92" s="10"/>
      <c r="R92" s="10"/>
      <c r="S92" s="10"/>
      <c r="T92" s="10"/>
      <c r="U92" s="10"/>
      <c r="V92" s="10"/>
      <c r="W92" s="10"/>
      <c r="X92" s="10"/>
      <c r="Y92" s="10"/>
      <c r="Z92" s="10"/>
      <c r="AA92" s="10"/>
      <c r="AB92" s="10"/>
    </row>
    <row r="93" spans="2:28" ht="15">
      <c r="B93" s="63" t="s">
        <v>300</v>
      </c>
      <c r="C93" s="1"/>
      <c r="D93" s="10" t="str">
        <f>D91</f>
        <v>+</v>
      </c>
      <c r="E93" s="143"/>
      <c r="F93" s="33" t="s">
        <v>251</v>
      </c>
      <c r="G93" s="33"/>
      <c r="H93" s="33"/>
      <c r="I93" s="33"/>
      <c r="J93" s="10"/>
      <c r="K93" s="10"/>
      <c r="L93" s="10"/>
      <c r="M93" s="10"/>
      <c r="N93" s="10"/>
      <c r="O93" s="10"/>
      <c r="P93" s="10"/>
      <c r="Q93" s="10"/>
      <c r="R93" s="10"/>
      <c r="S93" s="10"/>
      <c r="T93" s="10"/>
      <c r="U93" s="10"/>
      <c r="V93" s="10"/>
      <c r="W93" s="10"/>
      <c r="X93" s="10"/>
      <c r="Y93" s="10"/>
      <c r="Z93" s="10"/>
      <c r="AA93" s="10"/>
      <c r="AB93" s="10"/>
    </row>
    <row r="94" spans="2:28" ht="12.75">
      <c r="B94" s="63" t="s">
        <v>320</v>
      </c>
      <c r="C94" s="1"/>
      <c r="D94" s="10" t="s">
        <v>252</v>
      </c>
      <c r="E94" s="100">
        <f>E87-E88-E89-E90+E91-E92+E93</f>
        <v>0</v>
      </c>
      <c r="F94" s="10"/>
      <c r="G94" s="10"/>
      <c r="H94" s="10"/>
      <c r="I94" s="10"/>
      <c r="J94" s="10"/>
      <c r="K94" s="10"/>
      <c r="L94" s="10"/>
      <c r="M94" s="10"/>
      <c r="N94" s="10"/>
      <c r="O94" s="10"/>
      <c r="P94" s="10"/>
      <c r="Q94" s="10"/>
      <c r="R94" s="10"/>
      <c r="S94" s="10"/>
      <c r="T94" s="10"/>
      <c r="U94" s="10"/>
      <c r="V94" s="10"/>
      <c r="W94" s="10"/>
      <c r="X94" s="10"/>
      <c r="Y94" s="10"/>
      <c r="Z94" s="10"/>
      <c r="AA94" s="10"/>
      <c r="AB94" s="10"/>
    </row>
    <row r="95" spans="2:103" ht="12.75">
      <c r="B95" s="63" t="s">
        <v>301</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c r="AC95" s="3">
        <f>IF('8 Cost of Production'!AC35&gt;0,($E$94*'8 Cost of Production'!AC9/'8 Cost of Production'!AC35),0)</f>
        <v>0</v>
      </c>
      <c r="AD95" s="3">
        <f>IF('8 Cost of Production'!AD35&gt;0,($E$94*'8 Cost of Production'!AD9/'8 Cost of Production'!AD35),0)</f>
        <v>0</v>
      </c>
      <c r="AE95" s="3">
        <f>IF('8 Cost of Production'!AE35&gt;0,($E$94*'8 Cost of Production'!AE9/'8 Cost of Production'!AE35),0)</f>
        <v>0</v>
      </c>
      <c r="AF95" s="3">
        <f>IF('8 Cost of Production'!AF35&gt;0,($E$94*'8 Cost of Production'!AF9/'8 Cost of Production'!AF35),0)</f>
        <v>0</v>
      </c>
      <c r="AG95" s="3">
        <f>IF('8 Cost of Production'!AG35&gt;0,($E$94*'8 Cost of Production'!AG9/'8 Cost of Production'!AG35),0)</f>
        <v>0</v>
      </c>
      <c r="AH95" s="3">
        <f>IF('8 Cost of Production'!AH35&gt;0,($E$94*'8 Cost of Production'!AH9/'8 Cost of Production'!AH35),0)</f>
        <v>0</v>
      </c>
      <c r="AI95" s="3">
        <f>IF('8 Cost of Production'!AI35&gt;0,($E$94*'8 Cost of Production'!AI9/'8 Cost of Production'!AI35),0)</f>
        <v>0</v>
      </c>
      <c r="AJ95" s="3">
        <f>IF('8 Cost of Production'!AJ35&gt;0,($E$94*'8 Cost of Production'!AJ9/'8 Cost of Production'!AJ35),0)</f>
        <v>0</v>
      </c>
      <c r="AK95" s="3">
        <f>IF('8 Cost of Production'!AK35&gt;0,($E$94*'8 Cost of Production'!AK9/'8 Cost of Production'!AK35),0)</f>
        <v>0</v>
      </c>
      <c r="AL95" s="3">
        <f>IF('8 Cost of Production'!AL35&gt;0,($E$94*'8 Cost of Production'!AL9/'8 Cost of Production'!AL35),0)</f>
        <v>0</v>
      </c>
      <c r="AM95" s="3">
        <f>IF('8 Cost of Production'!AM35&gt;0,($E$94*'8 Cost of Production'!AM9/'8 Cost of Production'!AM35),0)</f>
        <v>0</v>
      </c>
      <c r="AN95" s="3">
        <f>IF('8 Cost of Production'!AN35&gt;0,($E$94*'8 Cost of Production'!AN9/'8 Cost of Production'!AN35),0)</f>
        <v>0</v>
      </c>
      <c r="AO95" s="3">
        <f>IF('8 Cost of Production'!AO35&gt;0,($E$94*'8 Cost of Production'!AO9/'8 Cost of Production'!AO35),0)</f>
        <v>0</v>
      </c>
      <c r="AP95" s="3">
        <f>IF('8 Cost of Production'!AP35&gt;0,($E$94*'8 Cost of Production'!AP9/'8 Cost of Production'!AP35),0)</f>
        <v>0</v>
      </c>
      <c r="AQ95" s="3">
        <f>IF('8 Cost of Production'!AQ35&gt;0,($E$94*'8 Cost of Production'!AQ9/'8 Cost of Production'!AQ35),0)</f>
        <v>0</v>
      </c>
      <c r="AR95" s="3">
        <f>IF('8 Cost of Production'!AR35&gt;0,($E$94*'8 Cost of Production'!AR9/'8 Cost of Production'!AR35),0)</f>
        <v>0</v>
      </c>
      <c r="AS95" s="3">
        <f>IF('8 Cost of Production'!AS35&gt;0,($E$94*'8 Cost of Production'!AS9/'8 Cost of Production'!AS35),0)</f>
        <v>0</v>
      </c>
      <c r="AT95" s="3">
        <f>IF('8 Cost of Production'!AT35&gt;0,($E$94*'8 Cost of Production'!AT9/'8 Cost of Production'!AT35),0)</f>
        <v>0</v>
      </c>
      <c r="AU95" s="3">
        <f>IF('8 Cost of Production'!AU35&gt;0,($E$94*'8 Cost of Production'!AU9/'8 Cost of Production'!AU35),0)</f>
        <v>0</v>
      </c>
      <c r="AV95" s="3">
        <f>IF('8 Cost of Production'!AV35&gt;0,($E$94*'8 Cost of Production'!AV9/'8 Cost of Production'!AV35),0)</f>
        <v>0</v>
      </c>
      <c r="AW95" s="3">
        <f>IF('8 Cost of Production'!AW35&gt;0,($E$94*'8 Cost of Production'!AW9/'8 Cost of Production'!AW35),0)</f>
        <v>0</v>
      </c>
      <c r="AX95" s="3">
        <f>IF('8 Cost of Production'!AX35&gt;0,($E$94*'8 Cost of Production'!AX9/'8 Cost of Production'!AX35),0)</f>
        <v>0</v>
      </c>
      <c r="AY95" s="3">
        <f>IF('8 Cost of Production'!AY35&gt;0,($E$94*'8 Cost of Production'!AY9/'8 Cost of Production'!AY35),0)</f>
        <v>0</v>
      </c>
      <c r="AZ95" s="3">
        <f>IF('8 Cost of Production'!AZ35&gt;0,($E$94*'8 Cost of Production'!AZ9/'8 Cost of Production'!AZ35),0)</f>
        <v>0</v>
      </c>
      <c r="BA95" s="3">
        <f>IF('8 Cost of Production'!BA35&gt;0,($E$94*'8 Cost of Production'!BA9/'8 Cost of Production'!BA35),0)</f>
        <v>0</v>
      </c>
      <c r="BB95" s="3">
        <f>IF('8 Cost of Production'!BB35&gt;0,($E$94*'8 Cost of Production'!BB9/'8 Cost of Production'!BB35),0)</f>
        <v>0</v>
      </c>
      <c r="BC95" s="3">
        <f>IF('8 Cost of Production'!BC35&gt;0,($E$94*'8 Cost of Production'!BC9/'8 Cost of Production'!BC35),0)</f>
        <v>0</v>
      </c>
      <c r="BD95" s="3">
        <f>IF('8 Cost of Production'!BD35&gt;0,($E$94*'8 Cost of Production'!BD9/'8 Cost of Production'!BD35),0)</f>
        <v>0</v>
      </c>
      <c r="BE95" s="3">
        <f>IF('8 Cost of Production'!BE35&gt;0,($E$94*'8 Cost of Production'!BE9/'8 Cost of Production'!BE35),0)</f>
        <v>0</v>
      </c>
      <c r="BF95" s="3">
        <f>IF('8 Cost of Production'!BF35&gt;0,($E$94*'8 Cost of Production'!BF9/'8 Cost of Production'!BF35),0)</f>
        <v>0</v>
      </c>
      <c r="BG95" s="3">
        <f>IF('8 Cost of Production'!BG35&gt;0,($E$94*'8 Cost of Production'!BG9/'8 Cost of Production'!BG35),0)</f>
        <v>0</v>
      </c>
      <c r="BH95" s="3">
        <f>IF('8 Cost of Production'!BH35&gt;0,($E$94*'8 Cost of Production'!BH9/'8 Cost of Production'!BH35),0)</f>
        <v>0</v>
      </c>
      <c r="BI95" s="3">
        <f>IF('8 Cost of Production'!BI35&gt;0,($E$94*'8 Cost of Production'!BI9/'8 Cost of Production'!BI35),0)</f>
        <v>0</v>
      </c>
      <c r="BJ95" s="3">
        <f>IF('8 Cost of Production'!BJ35&gt;0,($E$94*'8 Cost of Production'!BJ9/'8 Cost of Production'!BJ35),0)</f>
        <v>0</v>
      </c>
      <c r="BK95" s="3">
        <f>IF('8 Cost of Production'!BK35&gt;0,($E$94*'8 Cost of Production'!BK9/'8 Cost of Production'!BK35),0)</f>
        <v>0</v>
      </c>
      <c r="BL95" s="3">
        <f>IF('8 Cost of Production'!BL35&gt;0,($E$94*'8 Cost of Production'!BL9/'8 Cost of Production'!BL35),0)</f>
        <v>0</v>
      </c>
      <c r="BM95" s="3">
        <f>IF('8 Cost of Production'!BM35&gt;0,($E$94*'8 Cost of Production'!BM9/'8 Cost of Production'!BM35),0)</f>
        <v>0</v>
      </c>
      <c r="BN95" s="3">
        <f>IF('8 Cost of Production'!BN35&gt;0,($E$94*'8 Cost of Production'!BN9/'8 Cost of Production'!BN35),0)</f>
        <v>0</v>
      </c>
      <c r="BO95" s="3">
        <f>IF('8 Cost of Production'!BO35&gt;0,($E$94*'8 Cost of Production'!BO9/'8 Cost of Production'!BO35),0)</f>
        <v>0</v>
      </c>
      <c r="BP95" s="3">
        <f>IF('8 Cost of Production'!BP35&gt;0,($E$94*'8 Cost of Production'!BP9/'8 Cost of Production'!BP35),0)</f>
        <v>0</v>
      </c>
      <c r="BQ95" s="3">
        <f>IF('8 Cost of Production'!BQ35&gt;0,($E$94*'8 Cost of Production'!BQ9/'8 Cost of Production'!BQ35),0)</f>
        <v>0</v>
      </c>
      <c r="BR95" s="3">
        <f>IF('8 Cost of Production'!BR35&gt;0,($E$94*'8 Cost of Production'!BR9/'8 Cost of Production'!BR35),0)</f>
        <v>0</v>
      </c>
      <c r="BS95" s="3">
        <f>IF('8 Cost of Production'!BS35&gt;0,($E$94*'8 Cost of Production'!BS9/'8 Cost of Production'!BS35),0)</f>
        <v>0</v>
      </c>
      <c r="BT95" s="3">
        <f>IF('8 Cost of Production'!BT35&gt;0,($E$94*'8 Cost of Production'!BT9/'8 Cost of Production'!BT35),0)</f>
        <v>0</v>
      </c>
      <c r="BU95" s="3">
        <f>IF('8 Cost of Production'!BU35&gt;0,($E$94*'8 Cost of Production'!BU9/'8 Cost of Production'!BU35),0)</f>
        <v>0</v>
      </c>
      <c r="BV95" s="3">
        <f>IF('8 Cost of Production'!BV35&gt;0,($E$94*'8 Cost of Production'!BV9/'8 Cost of Production'!BV35),0)</f>
        <v>0</v>
      </c>
      <c r="BW95" s="3">
        <f>IF('8 Cost of Production'!BW35&gt;0,($E$94*'8 Cost of Production'!BW9/'8 Cost of Production'!BW35),0)</f>
        <v>0</v>
      </c>
      <c r="BX95" s="3">
        <f>IF('8 Cost of Production'!BX35&gt;0,($E$94*'8 Cost of Production'!BX9/'8 Cost of Production'!BX35),0)</f>
        <v>0</v>
      </c>
      <c r="BY95" s="3">
        <f>IF('8 Cost of Production'!BY35&gt;0,($E$94*'8 Cost of Production'!BY9/'8 Cost of Production'!BY35),0)</f>
        <v>0</v>
      </c>
      <c r="BZ95" s="3">
        <f>IF('8 Cost of Production'!BZ35&gt;0,($E$94*'8 Cost of Production'!BZ9/'8 Cost of Production'!BZ35),0)</f>
        <v>0</v>
      </c>
      <c r="CA95" s="3">
        <f>IF('8 Cost of Production'!CA35&gt;0,($E$94*'8 Cost of Production'!CA9/'8 Cost of Production'!CA35),0)</f>
        <v>0</v>
      </c>
      <c r="CB95" s="3">
        <f>IF('8 Cost of Production'!CB35&gt;0,($E$94*'8 Cost of Production'!CB9/'8 Cost of Production'!CB35),0)</f>
        <v>0</v>
      </c>
      <c r="CC95" s="3">
        <f>IF('8 Cost of Production'!CC35&gt;0,($E$94*'8 Cost of Production'!CC9/'8 Cost of Production'!CC35),0)</f>
        <v>0</v>
      </c>
      <c r="CD95" s="3">
        <f>IF('8 Cost of Production'!CD35&gt;0,($E$94*'8 Cost of Production'!CD9/'8 Cost of Production'!CD35),0)</f>
        <v>0</v>
      </c>
      <c r="CE95" s="3">
        <f>IF('8 Cost of Production'!CE35&gt;0,($E$94*'8 Cost of Production'!CE9/'8 Cost of Production'!CE35),0)</f>
        <v>0</v>
      </c>
      <c r="CF95" s="3">
        <f>IF('8 Cost of Production'!CF35&gt;0,($E$94*'8 Cost of Production'!CF9/'8 Cost of Production'!CF35),0)</f>
        <v>0</v>
      </c>
      <c r="CG95" s="3">
        <f>IF('8 Cost of Production'!CG35&gt;0,($E$94*'8 Cost of Production'!CG9/'8 Cost of Production'!CG35),0)</f>
        <v>0</v>
      </c>
      <c r="CH95" s="3">
        <f>IF('8 Cost of Production'!CH35&gt;0,($E$94*'8 Cost of Production'!CH9/'8 Cost of Production'!CH35),0)</f>
        <v>0</v>
      </c>
      <c r="CI95" s="3">
        <f>IF('8 Cost of Production'!CI35&gt;0,($E$94*'8 Cost of Production'!CI9/'8 Cost of Production'!CI35),0)</f>
        <v>0</v>
      </c>
      <c r="CJ95" s="3">
        <f>IF('8 Cost of Production'!CJ35&gt;0,($E$94*'8 Cost of Production'!CJ9/'8 Cost of Production'!CJ35),0)</f>
        <v>0</v>
      </c>
      <c r="CK95" s="3">
        <f>IF('8 Cost of Production'!CK35&gt;0,($E$94*'8 Cost of Production'!CK9/'8 Cost of Production'!CK35),0)</f>
        <v>0</v>
      </c>
      <c r="CL95" s="3">
        <f>IF('8 Cost of Production'!CL35&gt;0,($E$94*'8 Cost of Production'!CL9/'8 Cost of Production'!CL35),0)</f>
        <v>0</v>
      </c>
      <c r="CM95" s="3">
        <f>IF('8 Cost of Production'!CM35&gt;0,($E$94*'8 Cost of Production'!CM9/'8 Cost of Production'!CM35),0)</f>
        <v>0</v>
      </c>
      <c r="CN95" s="3">
        <f>IF('8 Cost of Production'!CN35&gt;0,($E$94*'8 Cost of Production'!CN9/'8 Cost of Production'!CN35),0)</f>
        <v>0</v>
      </c>
      <c r="CO95" s="3">
        <f>IF('8 Cost of Production'!CO35&gt;0,($E$94*'8 Cost of Production'!CO9/'8 Cost of Production'!CO35),0)</f>
        <v>0</v>
      </c>
      <c r="CP95" s="3">
        <f>IF('8 Cost of Production'!CP35&gt;0,($E$94*'8 Cost of Production'!CP9/'8 Cost of Production'!CP35),0)</f>
        <v>0</v>
      </c>
      <c r="CQ95" s="3">
        <f>IF('8 Cost of Production'!CQ35&gt;0,($E$94*'8 Cost of Production'!CQ9/'8 Cost of Production'!CQ35),0)</f>
        <v>0</v>
      </c>
      <c r="CR95" s="3">
        <f>IF('8 Cost of Production'!CR35&gt;0,($E$94*'8 Cost of Production'!CR9/'8 Cost of Production'!CR35),0)</f>
        <v>0</v>
      </c>
      <c r="CS95" s="3">
        <f>IF('8 Cost of Production'!CS35&gt;0,($E$94*'8 Cost of Production'!CS9/'8 Cost of Production'!CS35),0)</f>
        <v>0</v>
      </c>
      <c r="CT95" s="3">
        <f>IF('8 Cost of Production'!CT35&gt;0,($E$94*'8 Cost of Production'!CT9/'8 Cost of Production'!CT35),0)</f>
        <v>0</v>
      </c>
      <c r="CU95" s="3">
        <f>IF('8 Cost of Production'!CU35&gt;0,($E$94*'8 Cost of Production'!CU9/'8 Cost of Production'!CU35),0)</f>
        <v>0</v>
      </c>
      <c r="CV95" s="3">
        <f>IF('8 Cost of Production'!CV35&gt;0,($E$94*'8 Cost of Production'!CV9/'8 Cost of Production'!CV35),0)</f>
        <v>0</v>
      </c>
      <c r="CW95" s="3">
        <f>IF('8 Cost of Production'!CW35&gt;0,($E$94*'8 Cost of Production'!CW9/'8 Cost of Production'!CW35),0)</f>
        <v>0</v>
      </c>
      <c r="CX95" s="3">
        <f>IF('8 Cost of Production'!CX35&gt;0,($E$94*'8 Cost of Production'!CX9/'8 Cost of Production'!CX35),0)</f>
        <v>0</v>
      </c>
      <c r="CY95" s="3">
        <f>IF('8 Cost of Production'!CY35&gt;0,($E$94*'8 Cost of Production'!CY9/'8 Cost of Production'!CY35),0)</f>
        <v>0</v>
      </c>
    </row>
    <row r="96" spans="2:28" ht="12.75">
      <c r="B96" s="63" t="s">
        <v>302</v>
      </c>
      <c r="C96" s="1"/>
      <c r="D96" s="3"/>
      <c r="E96" s="85">
        <f>E94+E59+DB29</f>
        <v>0</v>
      </c>
      <c r="F96" s="3"/>
      <c r="G96" s="33"/>
      <c r="H96" s="33"/>
      <c r="I96" s="3"/>
      <c r="J96" s="3"/>
      <c r="K96" s="3"/>
      <c r="L96" s="3"/>
      <c r="M96" s="3"/>
      <c r="N96" s="3"/>
      <c r="O96" s="3"/>
      <c r="P96" s="3"/>
      <c r="Q96" s="3"/>
      <c r="R96" s="3"/>
      <c r="S96" s="3"/>
      <c r="T96" s="3"/>
      <c r="U96" s="3"/>
      <c r="V96" s="3"/>
      <c r="W96" s="3"/>
      <c r="X96" s="3"/>
      <c r="Y96" s="3"/>
      <c r="Z96" s="3"/>
      <c r="AA96" s="3"/>
      <c r="AB96" s="3"/>
    </row>
    <row r="97" spans="2:28" ht="12.75">
      <c r="B97" s="63"/>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103" ht="13.5" thickBot="1">
      <c r="B98" s="64"/>
      <c r="C98" s="38"/>
      <c r="D98" s="53">
        <f>'8 Cost of Production'!D34</f>
        <v>0</v>
      </c>
      <c r="E98" s="53">
        <f>'8 Cost of Production'!E34</f>
        <v>0</v>
      </c>
      <c r="F98" s="53">
        <f>'8 Cost of Production'!F34</f>
        <v>0</v>
      </c>
      <c r="G98" s="53">
        <f>'8 Cost of Production'!G34</f>
        <v>0</v>
      </c>
      <c r="H98" s="53">
        <f>'8 Cost of Production'!H34</f>
        <v>0</v>
      </c>
      <c r="I98" s="53">
        <f>'8 Cost of Production'!I34</f>
        <v>0</v>
      </c>
      <c r="J98" s="53">
        <f>'8 Cost of Production'!J34</f>
        <v>0</v>
      </c>
      <c r="K98" s="53">
        <f>'8 Cost of Production'!K34</f>
        <v>0</v>
      </c>
      <c r="L98" s="53">
        <f>'8 Cost of Production'!L34</f>
        <v>0</v>
      </c>
      <c r="M98" s="53">
        <f>'8 Cost of Production'!M34</f>
        <v>0</v>
      </c>
      <c r="N98" s="53">
        <f>'8 Cost of Production'!N34</f>
        <v>0</v>
      </c>
      <c r="O98" s="53">
        <f>'8 Cost of Production'!O34</f>
        <v>0</v>
      </c>
      <c r="P98" s="53">
        <f>'8 Cost of Production'!P34</f>
        <v>0</v>
      </c>
      <c r="Q98" s="53">
        <f>'8 Cost of Production'!Q34</f>
        <v>0</v>
      </c>
      <c r="R98" s="53">
        <f>'8 Cost of Production'!R34</f>
        <v>0</v>
      </c>
      <c r="S98" s="53">
        <f>'8 Cost of Production'!S34</f>
        <v>0</v>
      </c>
      <c r="T98" s="53">
        <f>'8 Cost of Production'!T34</f>
        <v>0</v>
      </c>
      <c r="U98" s="53">
        <f>'8 Cost of Production'!U34</f>
        <v>0</v>
      </c>
      <c r="V98" s="53">
        <f>'8 Cost of Production'!V34</f>
        <v>0</v>
      </c>
      <c r="W98" s="53">
        <f>'8 Cost of Production'!W34</f>
        <v>0</v>
      </c>
      <c r="X98" s="53">
        <f>'8 Cost of Production'!X34</f>
        <v>0</v>
      </c>
      <c r="Y98" s="53">
        <f>'8 Cost of Production'!Y34</f>
        <v>0</v>
      </c>
      <c r="Z98" s="53">
        <f>'8 Cost of Production'!Z34</f>
        <v>0</v>
      </c>
      <c r="AA98" s="53">
        <f>'8 Cost of Production'!AA34</f>
        <v>0</v>
      </c>
      <c r="AB98" s="53">
        <f>'8 Cost of Production'!AB34</f>
        <v>0</v>
      </c>
      <c r="AC98" s="53">
        <f>'8 Cost of Production'!AC34</f>
        <v>0</v>
      </c>
      <c r="AD98" s="53">
        <f>'8 Cost of Production'!AD34</f>
        <v>0</v>
      </c>
      <c r="AE98" s="53">
        <f>'8 Cost of Production'!AE34</f>
        <v>0</v>
      </c>
      <c r="AF98" s="53">
        <f>'8 Cost of Production'!AF34</f>
        <v>0</v>
      </c>
      <c r="AG98" s="53">
        <f>'8 Cost of Production'!AG34</f>
        <v>0</v>
      </c>
      <c r="AH98" s="53">
        <f>'8 Cost of Production'!AH34</f>
        <v>0</v>
      </c>
      <c r="AI98" s="53">
        <f>'8 Cost of Production'!AI34</f>
        <v>0</v>
      </c>
      <c r="AJ98" s="53">
        <f>'8 Cost of Production'!AJ34</f>
        <v>0</v>
      </c>
      <c r="AK98" s="53">
        <f>'8 Cost of Production'!AK34</f>
        <v>0</v>
      </c>
      <c r="AL98" s="53">
        <f>'8 Cost of Production'!AL34</f>
        <v>0</v>
      </c>
      <c r="AM98" s="53">
        <f>'8 Cost of Production'!AM34</f>
        <v>0</v>
      </c>
      <c r="AN98" s="53">
        <f>'8 Cost of Production'!AN34</f>
        <v>0</v>
      </c>
      <c r="AO98" s="53">
        <f>'8 Cost of Production'!AO34</f>
        <v>0</v>
      </c>
      <c r="AP98" s="53">
        <f>'8 Cost of Production'!AP34</f>
        <v>0</v>
      </c>
      <c r="AQ98" s="53">
        <f>'8 Cost of Production'!AQ34</f>
        <v>0</v>
      </c>
      <c r="AR98" s="53">
        <f>'8 Cost of Production'!AR34</f>
        <v>0</v>
      </c>
      <c r="AS98" s="53">
        <f>'8 Cost of Production'!AS34</f>
        <v>0</v>
      </c>
      <c r="AT98" s="53">
        <f>'8 Cost of Production'!AT34</f>
        <v>0</v>
      </c>
      <c r="AU98" s="53">
        <f>'8 Cost of Production'!AU34</f>
        <v>0</v>
      </c>
      <c r="AV98" s="53">
        <f>'8 Cost of Production'!AV34</f>
        <v>0</v>
      </c>
      <c r="AW98" s="53">
        <f>'8 Cost of Production'!AW34</f>
        <v>0</v>
      </c>
      <c r="AX98" s="53">
        <f>'8 Cost of Production'!AX34</f>
        <v>0</v>
      </c>
      <c r="AY98" s="53">
        <f>'8 Cost of Production'!AY34</f>
        <v>0</v>
      </c>
      <c r="AZ98" s="53">
        <f>'8 Cost of Production'!AZ34</f>
        <v>0</v>
      </c>
      <c r="BA98" s="53">
        <f>'8 Cost of Production'!BA34</f>
        <v>0</v>
      </c>
      <c r="BB98" s="53">
        <f>'8 Cost of Production'!BB34</f>
        <v>0</v>
      </c>
      <c r="BC98" s="53">
        <f>'8 Cost of Production'!BC34</f>
        <v>0</v>
      </c>
      <c r="BD98" s="53">
        <f>'8 Cost of Production'!BD34</f>
        <v>0</v>
      </c>
      <c r="BE98" s="53">
        <f>'8 Cost of Production'!BE34</f>
        <v>0</v>
      </c>
      <c r="BF98" s="53">
        <f>'8 Cost of Production'!BF34</f>
        <v>0</v>
      </c>
      <c r="BG98" s="53">
        <f>'8 Cost of Production'!BG34</f>
        <v>0</v>
      </c>
      <c r="BH98" s="53">
        <f>'8 Cost of Production'!BH34</f>
        <v>0</v>
      </c>
      <c r="BI98" s="53">
        <f>'8 Cost of Production'!BI34</f>
        <v>0</v>
      </c>
      <c r="BJ98" s="53">
        <f>'8 Cost of Production'!BJ34</f>
        <v>0</v>
      </c>
      <c r="BK98" s="53">
        <f>'8 Cost of Production'!BK34</f>
        <v>0</v>
      </c>
      <c r="BL98" s="53">
        <f>'8 Cost of Production'!BL34</f>
        <v>0</v>
      </c>
      <c r="BM98" s="53">
        <f>'8 Cost of Production'!BM34</f>
        <v>0</v>
      </c>
      <c r="BN98" s="53">
        <f>'8 Cost of Production'!BN34</f>
        <v>0</v>
      </c>
      <c r="BO98" s="53">
        <f>'8 Cost of Production'!BO34</f>
        <v>0</v>
      </c>
      <c r="BP98" s="53">
        <f>'8 Cost of Production'!BP34</f>
        <v>0</v>
      </c>
      <c r="BQ98" s="53">
        <f>'8 Cost of Production'!BQ34</f>
        <v>0</v>
      </c>
      <c r="BR98" s="53">
        <f>'8 Cost of Production'!BR34</f>
        <v>0</v>
      </c>
      <c r="BS98" s="53">
        <f>'8 Cost of Production'!BS34</f>
        <v>0</v>
      </c>
      <c r="BT98" s="53">
        <f>'8 Cost of Production'!BT34</f>
        <v>0</v>
      </c>
      <c r="BU98" s="53">
        <f>'8 Cost of Production'!BU34</f>
        <v>0</v>
      </c>
      <c r="BV98" s="53">
        <f>'8 Cost of Production'!BV34</f>
        <v>0</v>
      </c>
      <c r="BW98" s="53">
        <f>'8 Cost of Production'!BW34</f>
        <v>0</v>
      </c>
      <c r="BX98" s="53">
        <f>'8 Cost of Production'!BX34</f>
        <v>0</v>
      </c>
      <c r="BY98" s="53">
        <f>'8 Cost of Production'!BY34</f>
        <v>0</v>
      </c>
      <c r="BZ98" s="53">
        <f>'8 Cost of Production'!BZ34</f>
        <v>0</v>
      </c>
      <c r="CA98" s="53">
        <f>'8 Cost of Production'!CA34</f>
        <v>0</v>
      </c>
      <c r="CB98" s="53">
        <f>'8 Cost of Production'!CB34</f>
        <v>0</v>
      </c>
      <c r="CC98" s="53">
        <f>'8 Cost of Production'!CC34</f>
        <v>0</v>
      </c>
      <c r="CD98" s="53">
        <f>'8 Cost of Production'!CD34</f>
        <v>0</v>
      </c>
      <c r="CE98" s="53">
        <f>'8 Cost of Production'!CE34</f>
        <v>0</v>
      </c>
      <c r="CF98" s="53">
        <f>'8 Cost of Production'!CF34</f>
        <v>0</v>
      </c>
      <c r="CG98" s="53">
        <f>'8 Cost of Production'!CG34</f>
        <v>0</v>
      </c>
      <c r="CH98" s="53">
        <f>'8 Cost of Production'!CH34</f>
        <v>0</v>
      </c>
      <c r="CI98" s="53">
        <f>'8 Cost of Production'!CI34</f>
        <v>0</v>
      </c>
      <c r="CJ98" s="53">
        <f>'8 Cost of Production'!CJ34</f>
        <v>0</v>
      </c>
      <c r="CK98" s="53">
        <f>'8 Cost of Production'!CK34</f>
        <v>0</v>
      </c>
      <c r="CL98" s="53">
        <f>'8 Cost of Production'!CL34</f>
        <v>0</v>
      </c>
      <c r="CM98" s="53">
        <f>'8 Cost of Production'!CM34</f>
        <v>0</v>
      </c>
      <c r="CN98" s="53">
        <f>'8 Cost of Production'!CN34</f>
        <v>0</v>
      </c>
      <c r="CO98" s="53">
        <f>'8 Cost of Production'!CO34</f>
        <v>0</v>
      </c>
      <c r="CP98" s="53">
        <f>'8 Cost of Production'!CP34</f>
        <v>0</v>
      </c>
      <c r="CQ98" s="53">
        <f>'8 Cost of Production'!CQ34</f>
        <v>0</v>
      </c>
      <c r="CR98" s="53">
        <f>'8 Cost of Production'!CR34</f>
        <v>0</v>
      </c>
      <c r="CS98" s="53">
        <f>'8 Cost of Production'!CS34</f>
        <v>0</v>
      </c>
      <c r="CT98" s="53">
        <f>'8 Cost of Production'!CT34</f>
        <v>0</v>
      </c>
      <c r="CU98" s="53">
        <f>'8 Cost of Production'!CU34</f>
        <v>0</v>
      </c>
      <c r="CV98" s="53">
        <f>'8 Cost of Production'!CV34</f>
        <v>0</v>
      </c>
      <c r="CW98" s="53">
        <f>'8 Cost of Production'!CW34</f>
        <v>0</v>
      </c>
      <c r="CX98" s="53">
        <f>'8 Cost of Production'!CX34</f>
        <v>0</v>
      </c>
      <c r="CY98" s="53">
        <f>'8 Cost of Production'!CY34</f>
        <v>0</v>
      </c>
    </row>
    <row r="99" spans="2:103" ht="12.75">
      <c r="B99" s="63" t="s">
        <v>519</v>
      </c>
      <c r="C99" s="1"/>
      <c r="D99" s="3">
        <f>IF('8 Cost of Production'!D41&gt;0,(D95+('8 Cost of Production'!D37/'1 Enterprises'!D15)),0)</f>
        <v>0</v>
      </c>
      <c r="E99" s="3">
        <f>IF('8 Cost of Production'!E41&gt;0,(E95+('8 Cost of Production'!E37/'1 Enterprises'!E15)),0)</f>
        <v>0</v>
      </c>
      <c r="F99" s="3">
        <f>IF('8 Cost of Production'!F41&gt;0,(F95+('8 Cost of Production'!F37/'1 Enterprises'!F15)),0)</f>
        <v>0</v>
      </c>
      <c r="G99" s="3">
        <f>IF('8 Cost of Production'!G41&gt;0,(G95+('8 Cost of Production'!G37/'1 Enterprises'!G15)),0)</f>
        <v>0</v>
      </c>
      <c r="H99" s="3">
        <f>IF('8 Cost of Production'!H41&gt;0,(H95+('8 Cost of Production'!H37/'1 Enterprises'!H15)),0)</f>
        <v>0</v>
      </c>
      <c r="I99" s="3">
        <f>IF('8 Cost of Production'!I41&gt;0,(I95+('8 Cost of Production'!I37/'1 Enterprises'!I15)),0)</f>
        <v>0</v>
      </c>
      <c r="J99" s="3">
        <f>IF('8 Cost of Production'!J41&gt;0,(J95+('8 Cost of Production'!J37/'1 Enterprises'!J15)),0)</f>
        <v>0</v>
      </c>
      <c r="K99" s="3">
        <f>IF('8 Cost of Production'!K41&gt;0,(K95+('8 Cost of Production'!K37/'1 Enterprises'!K15)),0)</f>
        <v>0</v>
      </c>
      <c r="L99" s="3">
        <f>IF('8 Cost of Production'!L41&gt;0,(L95+('8 Cost of Production'!L37/'1 Enterprises'!L15)),0)</f>
        <v>0</v>
      </c>
      <c r="M99" s="3">
        <f>IF('8 Cost of Production'!M41&gt;0,(M95+('8 Cost of Production'!M37/'1 Enterprises'!M15)),0)</f>
        <v>0</v>
      </c>
      <c r="N99" s="3">
        <f>IF('8 Cost of Production'!N41&gt;0,(N95+('8 Cost of Production'!N37/'1 Enterprises'!N15)),0)</f>
        <v>0</v>
      </c>
      <c r="O99" s="3">
        <f>IF('8 Cost of Production'!O41&gt;0,(O95+('8 Cost of Production'!O37/'1 Enterprises'!O15)),0)</f>
        <v>0</v>
      </c>
      <c r="P99" s="3">
        <f>IF('8 Cost of Production'!P41&gt;0,(P95+('8 Cost of Production'!P37/'1 Enterprises'!P15)),0)</f>
        <v>0</v>
      </c>
      <c r="Q99" s="3">
        <f>IF('8 Cost of Production'!Q41&gt;0,(Q95+('8 Cost of Production'!Q37/'1 Enterprises'!Q15)),0)</f>
        <v>0</v>
      </c>
      <c r="R99" s="3">
        <f>IF('8 Cost of Production'!R41&gt;0,(R95+('8 Cost of Production'!R37/'1 Enterprises'!R15)),0)</f>
        <v>0</v>
      </c>
      <c r="S99" s="3">
        <f>IF('8 Cost of Production'!S41&gt;0,(S95+('8 Cost of Production'!S37/'1 Enterprises'!S15)),0)</f>
        <v>0</v>
      </c>
      <c r="T99" s="3">
        <f>IF('8 Cost of Production'!T41&gt;0,(T95+('8 Cost of Production'!T37/'1 Enterprises'!T15)),0)</f>
        <v>0</v>
      </c>
      <c r="U99" s="3">
        <f>IF('8 Cost of Production'!U41&gt;0,(U95+('8 Cost of Production'!U37/'1 Enterprises'!U15)),0)</f>
        <v>0</v>
      </c>
      <c r="V99" s="3">
        <f>IF('8 Cost of Production'!V41&gt;0,(V95+('8 Cost of Production'!V37/'1 Enterprises'!V15)),0)</f>
        <v>0</v>
      </c>
      <c r="W99" s="3">
        <f>IF('8 Cost of Production'!W41&gt;0,(W95+('8 Cost of Production'!W37/'1 Enterprises'!W15)),0)</f>
        <v>0</v>
      </c>
      <c r="X99" s="3">
        <f>IF('8 Cost of Production'!X41&gt;0,(X95+('8 Cost of Production'!X37/'1 Enterprises'!X15)),0)</f>
        <v>0</v>
      </c>
      <c r="Y99" s="3">
        <f>IF('8 Cost of Production'!Y41&gt;0,(Y95+('8 Cost of Production'!Y37/'1 Enterprises'!Y15)),0)</f>
        <v>0</v>
      </c>
      <c r="Z99" s="3">
        <f>IF('8 Cost of Production'!Z41&gt;0,(Z95+('8 Cost of Production'!Z37/'1 Enterprises'!Z15)),0)</f>
        <v>0</v>
      </c>
      <c r="AA99" s="3">
        <f>IF('8 Cost of Production'!AA41&gt;0,(AA95+('8 Cost of Production'!AA37/'1 Enterprises'!AA15)),0)</f>
        <v>0</v>
      </c>
      <c r="AB99" s="3">
        <f>IF('8 Cost of Production'!AB41&gt;0,(AB95+('8 Cost of Production'!AB37/'1 Enterprises'!AB15)),0)</f>
        <v>0</v>
      </c>
      <c r="AC99" s="3">
        <f>IF('8 Cost of Production'!AC41&gt;0,(AC95+('8 Cost of Production'!AC37/'1 Enterprises'!AC15)),0)</f>
        <v>0</v>
      </c>
      <c r="AD99" s="3">
        <f>IF('8 Cost of Production'!AD41&gt;0,(AD95+('8 Cost of Production'!AD37/'1 Enterprises'!AD15)),0)</f>
        <v>0</v>
      </c>
      <c r="AE99" s="3">
        <f>IF('8 Cost of Production'!AE41&gt;0,(AE95+('8 Cost of Production'!AE37/'1 Enterprises'!AE15)),0)</f>
        <v>0</v>
      </c>
      <c r="AF99" s="3">
        <f>IF('8 Cost of Production'!AF41&gt;0,(AF95+('8 Cost of Production'!AF37/'1 Enterprises'!AF15)),0)</f>
        <v>0</v>
      </c>
      <c r="AG99" s="3">
        <f>IF('8 Cost of Production'!AG41&gt;0,(AG95+('8 Cost of Production'!AG37/'1 Enterprises'!AG15)),0)</f>
        <v>0</v>
      </c>
      <c r="AH99" s="3">
        <f>IF('8 Cost of Production'!AH41&gt;0,(AH95+('8 Cost of Production'!AH37/'1 Enterprises'!AH15)),0)</f>
        <v>0</v>
      </c>
      <c r="AI99" s="3">
        <f>IF('8 Cost of Production'!AI41&gt;0,(AI95+('8 Cost of Production'!AI37/'1 Enterprises'!AI15)),0)</f>
        <v>0</v>
      </c>
      <c r="AJ99" s="3">
        <f>IF('8 Cost of Production'!AJ41&gt;0,(AJ95+('8 Cost of Production'!AJ37/'1 Enterprises'!AJ15)),0)</f>
        <v>0</v>
      </c>
      <c r="AK99" s="3">
        <f>IF('8 Cost of Production'!AK41&gt;0,(AK95+('8 Cost of Production'!AK37/'1 Enterprises'!AK15)),0)</f>
        <v>0</v>
      </c>
      <c r="AL99" s="3">
        <f>IF('8 Cost of Production'!AL41&gt;0,(AL95+('8 Cost of Production'!AL37/'1 Enterprises'!AL15)),0)</f>
        <v>0</v>
      </c>
      <c r="AM99" s="3">
        <f>IF('8 Cost of Production'!AM41&gt;0,(AM95+('8 Cost of Production'!AM37/'1 Enterprises'!AM15)),0)</f>
        <v>0</v>
      </c>
      <c r="AN99" s="3">
        <f>IF('8 Cost of Production'!AN41&gt;0,(AN95+('8 Cost of Production'!AN37/'1 Enterprises'!AN15)),0)</f>
        <v>0</v>
      </c>
      <c r="AO99" s="3">
        <f>IF('8 Cost of Production'!AO41&gt;0,(AO95+('8 Cost of Production'!AO37/'1 Enterprises'!AO15)),0)</f>
        <v>0</v>
      </c>
      <c r="AP99" s="3">
        <f>IF('8 Cost of Production'!AP41&gt;0,(AP95+('8 Cost of Production'!AP37/'1 Enterprises'!AP15)),0)</f>
        <v>0</v>
      </c>
      <c r="AQ99" s="3">
        <f>IF('8 Cost of Production'!AQ41&gt;0,(AQ95+('8 Cost of Production'!AQ37/'1 Enterprises'!AQ15)),0)</f>
        <v>0</v>
      </c>
      <c r="AR99" s="3">
        <f>IF('8 Cost of Production'!AR41&gt;0,(AR95+('8 Cost of Production'!AR37/'1 Enterprises'!AR15)),0)</f>
        <v>0</v>
      </c>
      <c r="AS99" s="3">
        <f>IF('8 Cost of Production'!AS41&gt;0,(AS95+('8 Cost of Production'!AS37/'1 Enterprises'!AS15)),0)</f>
        <v>0</v>
      </c>
      <c r="AT99" s="3">
        <f>IF('8 Cost of Production'!AT41&gt;0,(AT95+('8 Cost of Production'!AT37/'1 Enterprises'!AT15)),0)</f>
        <v>0</v>
      </c>
      <c r="AU99" s="3">
        <f>IF('8 Cost of Production'!AU41&gt;0,(AU95+('8 Cost of Production'!AU37/'1 Enterprises'!AU15)),0)</f>
        <v>0</v>
      </c>
      <c r="AV99" s="3">
        <f>IF('8 Cost of Production'!AV41&gt;0,(AV95+('8 Cost of Production'!AV37/'1 Enterprises'!AV15)),0)</f>
        <v>0</v>
      </c>
      <c r="AW99" s="3">
        <f>IF('8 Cost of Production'!AW41&gt;0,(AW95+('8 Cost of Production'!AW37/'1 Enterprises'!AW15)),0)</f>
        <v>0</v>
      </c>
      <c r="AX99" s="3">
        <f>IF('8 Cost of Production'!AX41&gt;0,(AX95+('8 Cost of Production'!AX37/'1 Enterprises'!AX15)),0)</f>
        <v>0</v>
      </c>
      <c r="AY99" s="3">
        <f>IF('8 Cost of Production'!AY41&gt;0,(AY95+('8 Cost of Production'!AY37/'1 Enterprises'!AY15)),0)</f>
        <v>0</v>
      </c>
      <c r="AZ99" s="3">
        <f>IF('8 Cost of Production'!AZ41&gt;0,(AZ95+('8 Cost of Production'!AZ37/'1 Enterprises'!AZ15)),0)</f>
        <v>0</v>
      </c>
      <c r="BA99" s="3">
        <f>IF('8 Cost of Production'!BA41&gt;0,(BA95+('8 Cost of Production'!BA37/'1 Enterprises'!BA15)),0)</f>
        <v>0</v>
      </c>
      <c r="BB99" s="3">
        <f>IF('8 Cost of Production'!BB41&gt;0,(BB95+('8 Cost of Production'!BB37/'1 Enterprises'!BB15)),0)</f>
        <v>0</v>
      </c>
      <c r="BC99" s="3">
        <f>IF('8 Cost of Production'!BC41&gt;0,(BC95+('8 Cost of Production'!BC37/'1 Enterprises'!BC15)),0)</f>
        <v>0</v>
      </c>
      <c r="BD99" s="3">
        <f>IF('8 Cost of Production'!BD41&gt;0,(BD95+('8 Cost of Production'!BD37/'1 Enterprises'!BD15)),0)</f>
        <v>0</v>
      </c>
      <c r="BE99" s="3">
        <f>IF('8 Cost of Production'!BE41&gt;0,(BE95+('8 Cost of Production'!BE37/'1 Enterprises'!BE15)),0)</f>
        <v>0</v>
      </c>
      <c r="BF99" s="3">
        <f>IF('8 Cost of Production'!BF41&gt;0,(BF95+('8 Cost of Production'!BF37/'1 Enterprises'!BF15)),0)</f>
        <v>0</v>
      </c>
      <c r="BG99" s="3">
        <f>IF('8 Cost of Production'!BG41&gt;0,(BG95+('8 Cost of Production'!BG37/'1 Enterprises'!BG15)),0)</f>
        <v>0</v>
      </c>
      <c r="BH99" s="3">
        <f>IF('8 Cost of Production'!BH41&gt;0,(BH95+('8 Cost of Production'!BH37/'1 Enterprises'!BH15)),0)</f>
        <v>0</v>
      </c>
      <c r="BI99" s="3">
        <f>IF('8 Cost of Production'!BI41&gt;0,(BI95+('8 Cost of Production'!BI37/'1 Enterprises'!BI15)),0)</f>
        <v>0</v>
      </c>
      <c r="BJ99" s="3">
        <f>IF('8 Cost of Production'!BJ41&gt;0,(BJ95+('8 Cost of Production'!BJ37/'1 Enterprises'!BJ15)),0)</f>
        <v>0</v>
      </c>
      <c r="BK99" s="3">
        <f>IF('8 Cost of Production'!BK41&gt;0,(BK95+('8 Cost of Production'!BK37/'1 Enterprises'!BK15)),0)</f>
        <v>0</v>
      </c>
      <c r="BL99" s="3">
        <f>IF('8 Cost of Production'!BL41&gt;0,(BL95+('8 Cost of Production'!BL37/'1 Enterprises'!BL15)),0)</f>
        <v>0</v>
      </c>
      <c r="BM99" s="3">
        <f>IF('8 Cost of Production'!BM41&gt;0,(BM95+('8 Cost of Production'!BM37/'1 Enterprises'!BM15)),0)</f>
        <v>0</v>
      </c>
      <c r="BN99" s="3">
        <f>IF('8 Cost of Production'!BN41&gt;0,(BN95+('8 Cost of Production'!BN37/'1 Enterprises'!BN15)),0)</f>
        <v>0</v>
      </c>
      <c r="BO99" s="3">
        <f>IF('8 Cost of Production'!BO41&gt;0,(BO95+('8 Cost of Production'!BO37/'1 Enterprises'!BO15)),0)</f>
        <v>0</v>
      </c>
      <c r="BP99" s="3">
        <f>IF('8 Cost of Production'!BP41&gt;0,(BP95+('8 Cost of Production'!BP37/'1 Enterprises'!BP15)),0)</f>
        <v>0</v>
      </c>
      <c r="BQ99" s="3">
        <f>IF('8 Cost of Production'!BQ41&gt;0,(BQ95+('8 Cost of Production'!BQ37/'1 Enterprises'!BQ15)),0)</f>
        <v>0</v>
      </c>
      <c r="BR99" s="3">
        <f>IF('8 Cost of Production'!BR41&gt;0,(BR95+('8 Cost of Production'!BR37/'1 Enterprises'!BR15)),0)</f>
        <v>0</v>
      </c>
      <c r="BS99" s="3">
        <f>IF('8 Cost of Production'!BS41&gt;0,(BS95+('8 Cost of Production'!BS37/'1 Enterprises'!BS15)),0)</f>
        <v>0</v>
      </c>
      <c r="BT99" s="3">
        <f>IF('8 Cost of Production'!BT41&gt;0,(BT95+('8 Cost of Production'!BT37/'1 Enterprises'!BT15)),0)</f>
        <v>0</v>
      </c>
      <c r="BU99" s="3">
        <f>IF('8 Cost of Production'!BU41&gt;0,(BU95+('8 Cost of Production'!BU37/'1 Enterprises'!BU15)),0)</f>
        <v>0</v>
      </c>
      <c r="BV99" s="3">
        <f>IF('8 Cost of Production'!BV41&gt;0,(BV95+('8 Cost of Production'!BV37/'1 Enterprises'!BV15)),0)</f>
        <v>0</v>
      </c>
      <c r="BW99" s="3">
        <f>IF('8 Cost of Production'!BW41&gt;0,(BW95+('8 Cost of Production'!BW37/'1 Enterprises'!BW15)),0)</f>
        <v>0</v>
      </c>
      <c r="BX99" s="3">
        <f>IF('8 Cost of Production'!BX41&gt;0,(BX95+('8 Cost of Production'!BX37/'1 Enterprises'!BX15)),0)</f>
        <v>0</v>
      </c>
      <c r="BY99" s="3">
        <f>IF('8 Cost of Production'!BY41&gt;0,(BY95+('8 Cost of Production'!BY37/'1 Enterprises'!BY15)),0)</f>
        <v>0</v>
      </c>
      <c r="BZ99" s="3">
        <f>IF('8 Cost of Production'!BZ41&gt;0,(BZ95+('8 Cost of Production'!BZ37/'1 Enterprises'!BZ15)),0)</f>
        <v>0</v>
      </c>
      <c r="CA99" s="3">
        <f>IF('8 Cost of Production'!CA41&gt;0,(CA95+('8 Cost of Production'!CA37/'1 Enterprises'!CA15)),0)</f>
        <v>0</v>
      </c>
      <c r="CB99" s="3">
        <f>IF('8 Cost of Production'!CB41&gt;0,(CB95+('8 Cost of Production'!CB37/'1 Enterprises'!CB15)),0)</f>
        <v>0</v>
      </c>
      <c r="CC99" s="3">
        <f>IF('8 Cost of Production'!CC41&gt;0,(CC95+('8 Cost of Production'!CC37/'1 Enterprises'!CC15)),0)</f>
        <v>0</v>
      </c>
      <c r="CD99" s="3">
        <f>IF('8 Cost of Production'!CD41&gt;0,(CD95+('8 Cost of Production'!CD37/'1 Enterprises'!CD15)),0)</f>
        <v>0</v>
      </c>
      <c r="CE99" s="3">
        <f>IF('8 Cost of Production'!CE41&gt;0,(CE95+('8 Cost of Production'!CE37/'1 Enterprises'!CE15)),0)</f>
        <v>0</v>
      </c>
      <c r="CF99" s="3">
        <f>IF('8 Cost of Production'!CF41&gt;0,(CF95+('8 Cost of Production'!CF37/'1 Enterprises'!CF15)),0)</f>
        <v>0</v>
      </c>
      <c r="CG99" s="3">
        <f>IF('8 Cost of Production'!CG41&gt;0,(CG95+('8 Cost of Production'!CG37/'1 Enterprises'!CG15)),0)</f>
        <v>0</v>
      </c>
      <c r="CH99" s="3">
        <f>IF('8 Cost of Production'!CH41&gt;0,(CH95+('8 Cost of Production'!CH37/'1 Enterprises'!CH15)),0)</f>
        <v>0</v>
      </c>
      <c r="CI99" s="3">
        <f>IF('8 Cost of Production'!CI41&gt;0,(CI95+('8 Cost of Production'!CI37/'1 Enterprises'!CI15)),0)</f>
        <v>0</v>
      </c>
      <c r="CJ99" s="3">
        <f>IF('8 Cost of Production'!CJ41&gt;0,(CJ95+('8 Cost of Production'!CJ37/'1 Enterprises'!CJ15)),0)</f>
        <v>0</v>
      </c>
      <c r="CK99" s="3">
        <f>IF('8 Cost of Production'!CK41&gt;0,(CK95+('8 Cost of Production'!CK37/'1 Enterprises'!CK15)),0)</f>
        <v>0</v>
      </c>
      <c r="CL99" s="3">
        <f>IF('8 Cost of Production'!CL41&gt;0,(CL95+('8 Cost of Production'!CL37/'1 Enterprises'!CL15)),0)</f>
        <v>0</v>
      </c>
      <c r="CM99" s="3">
        <f>IF('8 Cost of Production'!CM41&gt;0,(CM95+('8 Cost of Production'!CM37/'1 Enterprises'!CM15)),0)</f>
        <v>0</v>
      </c>
      <c r="CN99" s="3">
        <f>IF('8 Cost of Production'!CN41&gt;0,(CN95+('8 Cost of Production'!CN37/'1 Enterprises'!CN15)),0)</f>
        <v>0</v>
      </c>
      <c r="CO99" s="3">
        <f>IF('8 Cost of Production'!CO41&gt;0,(CO95+('8 Cost of Production'!CO37/'1 Enterprises'!CO15)),0)</f>
        <v>0</v>
      </c>
      <c r="CP99" s="3">
        <f>IF('8 Cost of Production'!CP41&gt;0,(CP95+('8 Cost of Production'!CP37/'1 Enterprises'!CP15)),0)</f>
        <v>0</v>
      </c>
      <c r="CQ99" s="3">
        <f>IF('8 Cost of Production'!CQ41&gt;0,(CQ95+('8 Cost of Production'!CQ37/'1 Enterprises'!CQ15)),0)</f>
        <v>0</v>
      </c>
      <c r="CR99" s="3">
        <f>IF('8 Cost of Production'!CR41&gt;0,(CR95+('8 Cost of Production'!CR37/'1 Enterprises'!CR15)),0)</f>
        <v>0</v>
      </c>
      <c r="CS99" s="3">
        <f>IF('8 Cost of Production'!CS41&gt;0,(CS95+('8 Cost of Production'!CS37/'1 Enterprises'!CS15)),0)</f>
        <v>0</v>
      </c>
      <c r="CT99" s="3">
        <f>IF('8 Cost of Production'!CT41&gt;0,(CT95+('8 Cost of Production'!CT37/'1 Enterprises'!CT15)),0)</f>
        <v>0</v>
      </c>
      <c r="CU99" s="3">
        <f>IF('8 Cost of Production'!CU41&gt;0,(CU95+('8 Cost of Production'!CU37/'1 Enterprises'!CU15)),0)</f>
        <v>0</v>
      </c>
      <c r="CV99" s="3">
        <f>IF('8 Cost of Production'!CV41&gt;0,(CV95+('8 Cost of Production'!CV37/'1 Enterprises'!CV15)),0)</f>
        <v>0</v>
      </c>
      <c r="CW99" s="3">
        <f>IF('8 Cost of Production'!CW41&gt;0,(CW95+('8 Cost of Production'!CW37/'1 Enterprises'!CW15)),0)</f>
        <v>0</v>
      </c>
      <c r="CX99" s="3">
        <f>IF('8 Cost of Production'!CX41&gt;0,(CX95+('8 Cost of Production'!CX37/'1 Enterprises'!CX15)),0)</f>
        <v>0</v>
      </c>
      <c r="CY99" s="3">
        <f>IF('8 Cost of Production'!CY41&gt;0,(CY95+('8 Cost of Production'!CY37/'1 Enterprises'!CY15)),0)</f>
        <v>0</v>
      </c>
    </row>
    <row r="100" spans="2:103" s="133" customFormat="1" ht="15.75">
      <c r="B100" s="239" t="s">
        <v>624</v>
      </c>
      <c r="C100" s="240"/>
      <c r="D100" s="242">
        <f>IF(D99&gt;0,(D99/'1 Enterprises'!D8),0)</f>
        <v>0</v>
      </c>
      <c r="E100" s="242">
        <f>IF(E99&gt;0,(E99/'1 Enterprises'!E8),0)</f>
        <v>0</v>
      </c>
      <c r="F100" s="242">
        <f>IF(F99&gt;0,(F99/'1 Enterprises'!F8),0)</f>
        <v>0</v>
      </c>
      <c r="G100" s="242">
        <f>IF(G99&gt;0,(G99/'1 Enterprises'!G8),0)</f>
        <v>0</v>
      </c>
      <c r="H100" s="242">
        <f>IF(H99&gt;0,(H99/'1 Enterprises'!H8),0)</f>
        <v>0</v>
      </c>
      <c r="I100" s="242">
        <f>IF(I99&gt;0,(I99/'1 Enterprises'!I8),0)</f>
        <v>0</v>
      </c>
      <c r="J100" s="242">
        <f>IF(J99&gt;0,(J99/'1 Enterprises'!J8),0)</f>
        <v>0</v>
      </c>
      <c r="K100" s="242">
        <f>IF(K99&gt;0,(K99/'1 Enterprises'!K8),0)</f>
        <v>0</v>
      </c>
      <c r="L100" s="242">
        <f>IF(L99&gt;0,(L99/'1 Enterprises'!L8),0)</f>
        <v>0</v>
      </c>
      <c r="M100" s="242">
        <f>IF(M99&gt;0,(M99/'1 Enterprises'!M8),0)</f>
        <v>0</v>
      </c>
      <c r="N100" s="242">
        <f>IF(N99&gt;0,(N99/'1 Enterprises'!N8),0)</f>
        <v>0</v>
      </c>
      <c r="O100" s="242">
        <f>IF(O99&gt;0,(O99/'1 Enterprises'!O8),0)</f>
        <v>0</v>
      </c>
      <c r="P100" s="242">
        <f>IF(P99&gt;0,(P99/'1 Enterprises'!P8),0)</f>
        <v>0</v>
      </c>
      <c r="Q100" s="242">
        <f>IF(Q99&gt;0,(Q99/'1 Enterprises'!Q8),0)</f>
        <v>0</v>
      </c>
      <c r="R100" s="242">
        <f>IF(R99&gt;0,(R99/'1 Enterprises'!R8),0)</f>
        <v>0</v>
      </c>
      <c r="S100" s="242">
        <f>IF(S99&gt;0,(S99/'1 Enterprises'!S8),0)</f>
        <v>0</v>
      </c>
      <c r="T100" s="242">
        <f>IF(T99&gt;0,(T99/'1 Enterprises'!T8),0)</f>
        <v>0</v>
      </c>
      <c r="U100" s="242">
        <f>IF(U99&gt;0,(U99/'1 Enterprises'!U8),0)</f>
        <v>0</v>
      </c>
      <c r="V100" s="242">
        <f>IF(V99&gt;0,(V99/'1 Enterprises'!V8),0)</f>
        <v>0</v>
      </c>
      <c r="W100" s="242">
        <f>IF(W99&gt;0,(W99/'1 Enterprises'!W8),0)</f>
        <v>0</v>
      </c>
      <c r="X100" s="242">
        <f>IF(X99&gt;0,(X99/'1 Enterprises'!X8),0)</f>
        <v>0</v>
      </c>
      <c r="Y100" s="242">
        <f>IF(Y99&gt;0,(Y99/'1 Enterprises'!Y8),0)</f>
        <v>0</v>
      </c>
      <c r="Z100" s="242">
        <f>IF(Z99&gt;0,(Z99/'1 Enterprises'!Z8),0)</f>
        <v>0</v>
      </c>
      <c r="AA100" s="242">
        <f>IF(AA99&gt;0,(AA99/'1 Enterprises'!AA8),0)</f>
        <v>0</v>
      </c>
      <c r="AB100" s="242">
        <f>IF(AB99&gt;0,(AB99/'1 Enterprises'!AB8),0)</f>
        <v>0</v>
      </c>
      <c r="AC100" s="242">
        <f>IF(AC99&gt;0,(AC99/'1 Enterprises'!AC8),0)</f>
        <v>0</v>
      </c>
      <c r="AD100" s="242">
        <f>IF(AD99&gt;0,(AD99/'1 Enterprises'!AD8),0)</f>
        <v>0</v>
      </c>
      <c r="AE100" s="242">
        <f>IF(AE99&gt;0,(AE99/'1 Enterprises'!AE8),0)</f>
        <v>0</v>
      </c>
      <c r="AF100" s="242">
        <f>IF(AF99&gt;0,(AF99/'1 Enterprises'!AF8),0)</f>
        <v>0</v>
      </c>
      <c r="AG100" s="242">
        <f>IF(AG99&gt;0,(AG99/'1 Enterprises'!AG8),0)</f>
        <v>0</v>
      </c>
      <c r="AH100" s="242">
        <f>IF(AH99&gt;0,(AH99/'1 Enterprises'!AH8),0)</f>
        <v>0</v>
      </c>
      <c r="AI100" s="242">
        <f>IF(AI99&gt;0,(AI99/'1 Enterprises'!AI8),0)</f>
        <v>0</v>
      </c>
      <c r="AJ100" s="242">
        <f>IF(AJ99&gt;0,(AJ99/'1 Enterprises'!AJ8),0)</f>
        <v>0</v>
      </c>
      <c r="AK100" s="242">
        <f>IF(AK99&gt;0,(AK99/'1 Enterprises'!AK8),0)</f>
        <v>0</v>
      </c>
      <c r="AL100" s="242">
        <f>IF(AL99&gt;0,(AL99/'1 Enterprises'!AL8),0)</f>
        <v>0</v>
      </c>
      <c r="AM100" s="242">
        <f>IF(AM99&gt;0,(AM99/'1 Enterprises'!AM8),0)</f>
        <v>0</v>
      </c>
      <c r="AN100" s="242">
        <f>IF(AN99&gt;0,(AN99/'1 Enterprises'!AN8),0)</f>
        <v>0</v>
      </c>
      <c r="AO100" s="242">
        <f>IF(AO99&gt;0,(AO99/'1 Enterprises'!AO8),0)</f>
        <v>0</v>
      </c>
      <c r="AP100" s="242">
        <f>IF(AP99&gt;0,(AP99/'1 Enterprises'!AP8),0)</f>
        <v>0</v>
      </c>
      <c r="AQ100" s="242">
        <f>IF(AQ99&gt;0,(AQ99/'1 Enterprises'!AQ8),0)</f>
        <v>0</v>
      </c>
      <c r="AR100" s="242">
        <f>IF(AR99&gt;0,(AR99/'1 Enterprises'!AR8),0)</f>
        <v>0</v>
      </c>
      <c r="AS100" s="242">
        <f>IF(AS99&gt;0,(AS99/'1 Enterprises'!AS8),0)</f>
        <v>0</v>
      </c>
      <c r="AT100" s="242">
        <f>IF(AT99&gt;0,(AT99/'1 Enterprises'!AT8),0)</f>
        <v>0</v>
      </c>
      <c r="AU100" s="242">
        <f>IF(AU99&gt;0,(AU99/'1 Enterprises'!AU8),0)</f>
        <v>0</v>
      </c>
      <c r="AV100" s="242">
        <f>IF(AV99&gt;0,(AV99/'1 Enterprises'!AV8),0)</f>
        <v>0</v>
      </c>
      <c r="AW100" s="242">
        <f>IF(AW99&gt;0,(AW99/'1 Enterprises'!AW8),0)</f>
        <v>0</v>
      </c>
      <c r="AX100" s="242">
        <f>IF(AX99&gt;0,(AX99/'1 Enterprises'!AX8),0)</f>
        <v>0</v>
      </c>
      <c r="AY100" s="242">
        <f>IF(AY99&gt;0,(AY99/'1 Enterprises'!AY8),0)</f>
        <v>0</v>
      </c>
      <c r="AZ100" s="242">
        <f>IF(AZ99&gt;0,(AZ99/'1 Enterprises'!AZ8),0)</f>
        <v>0</v>
      </c>
      <c r="BA100" s="242">
        <f>IF(BA99&gt;0,(BA99/'1 Enterprises'!BA8),0)</f>
        <v>0</v>
      </c>
      <c r="BB100" s="242">
        <f>IF(BB99&gt;0,(BB99/'1 Enterprises'!BB8),0)</f>
        <v>0</v>
      </c>
      <c r="BC100" s="242">
        <f>IF(BC99&gt;0,(BC99/'1 Enterprises'!BC8),0)</f>
        <v>0</v>
      </c>
      <c r="BD100" s="242">
        <f>IF(BD99&gt;0,(BD99/'1 Enterprises'!BD8),0)</f>
        <v>0</v>
      </c>
      <c r="BE100" s="242">
        <f>IF(BE99&gt;0,(BE99/'1 Enterprises'!BE8),0)</f>
        <v>0</v>
      </c>
      <c r="BF100" s="242">
        <f>IF(BF99&gt;0,(BF99/'1 Enterprises'!BF8),0)</f>
        <v>0</v>
      </c>
      <c r="BG100" s="242">
        <f>IF(BG99&gt;0,(BG99/'1 Enterprises'!BG8),0)</f>
        <v>0</v>
      </c>
      <c r="BH100" s="242">
        <f>IF(BH99&gt;0,(BH99/'1 Enterprises'!BH8),0)</f>
        <v>0</v>
      </c>
      <c r="BI100" s="242">
        <f>IF(BI99&gt;0,(BI99/'1 Enterprises'!BI8),0)</f>
        <v>0</v>
      </c>
      <c r="BJ100" s="242">
        <f>IF(BJ99&gt;0,(BJ99/'1 Enterprises'!BJ8),0)</f>
        <v>0</v>
      </c>
      <c r="BK100" s="242">
        <f>IF(BK99&gt;0,(BK99/'1 Enterprises'!BK8),0)</f>
        <v>0</v>
      </c>
      <c r="BL100" s="242">
        <f>IF(BL99&gt;0,(BL99/'1 Enterprises'!BL8),0)</f>
        <v>0</v>
      </c>
      <c r="BM100" s="242">
        <f>IF(BM99&gt;0,(BM99/'1 Enterprises'!BM8),0)</f>
        <v>0</v>
      </c>
      <c r="BN100" s="242">
        <f>IF(BN99&gt;0,(BN99/'1 Enterprises'!BN8),0)</f>
        <v>0</v>
      </c>
      <c r="BO100" s="242">
        <f>IF(BO99&gt;0,(BO99/'1 Enterprises'!BO8),0)</f>
        <v>0</v>
      </c>
      <c r="BP100" s="242">
        <f>IF(BP99&gt;0,(BP99/'1 Enterprises'!BP8),0)</f>
        <v>0</v>
      </c>
      <c r="BQ100" s="242">
        <f>IF(BQ99&gt;0,(BQ99/'1 Enterprises'!BQ8),0)</f>
        <v>0</v>
      </c>
      <c r="BR100" s="242">
        <f>IF(BR99&gt;0,(BR99/'1 Enterprises'!BR8),0)</f>
        <v>0</v>
      </c>
      <c r="BS100" s="242">
        <f>IF(BS99&gt;0,(BS99/'1 Enterprises'!BS8),0)</f>
        <v>0</v>
      </c>
      <c r="BT100" s="242">
        <f>IF(BT99&gt;0,(BT99/'1 Enterprises'!BT8),0)</f>
        <v>0</v>
      </c>
      <c r="BU100" s="242">
        <f>IF(BU99&gt;0,(BU99/'1 Enterprises'!BU8),0)</f>
        <v>0</v>
      </c>
      <c r="BV100" s="242">
        <f>IF(BV99&gt;0,(BV99/'1 Enterprises'!BV8),0)</f>
        <v>0</v>
      </c>
      <c r="BW100" s="242">
        <f>IF(BW99&gt;0,(BW99/'1 Enterprises'!BW8),0)</f>
        <v>0</v>
      </c>
      <c r="BX100" s="242">
        <f>IF(BX99&gt;0,(BX99/'1 Enterprises'!BX8),0)</f>
        <v>0</v>
      </c>
      <c r="BY100" s="242">
        <f>IF(BY99&gt;0,(BY99/'1 Enterprises'!BY8),0)</f>
        <v>0</v>
      </c>
      <c r="BZ100" s="242">
        <f>IF(BZ99&gt;0,(BZ99/'1 Enterprises'!BZ8),0)</f>
        <v>0</v>
      </c>
      <c r="CA100" s="242">
        <f>IF(CA99&gt;0,(CA99/'1 Enterprises'!CA8),0)</f>
        <v>0</v>
      </c>
      <c r="CB100" s="242">
        <f>IF(CB99&gt;0,(CB99/'1 Enterprises'!CB8),0)</f>
        <v>0</v>
      </c>
      <c r="CC100" s="242">
        <f>IF(CC99&gt;0,(CC99/'1 Enterprises'!CC8),0)</f>
        <v>0</v>
      </c>
      <c r="CD100" s="242">
        <f>IF(CD99&gt;0,(CD99/'1 Enterprises'!CD8),0)</f>
        <v>0</v>
      </c>
      <c r="CE100" s="242">
        <f>IF(CE99&gt;0,(CE99/'1 Enterprises'!CE8),0)</f>
        <v>0</v>
      </c>
      <c r="CF100" s="242">
        <f>IF(CF99&gt;0,(CF99/'1 Enterprises'!CF8),0)</f>
        <v>0</v>
      </c>
      <c r="CG100" s="242">
        <f>IF(CG99&gt;0,(CG99/'1 Enterprises'!CG8),0)</f>
        <v>0</v>
      </c>
      <c r="CH100" s="242">
        <f>IF(CH99&gt;0,(CH99/'1 Enterprises'!CH8),0)</f>
        <v>0</v>
      </c>
      <c r="CI100" s="242">
        <f>IF(CI99&gt;0,(CI99/'1 Enterprises'!CI8),0)</f>
        <v>0</v>
      </c>
      <c r="CJ100" s="242">
        <f>IF(CJ99&gt;0,(CJ99/'1 Enterprises'!CJ8),0)</f>
        <v>0</v>
      </c>
      <c r="CK100" s="242">
        <f>IF(CK99&gt;0,(CK99/'1 Enterprises'!CK8),0)</f>
        <v>0</v>
      </c>
      <c r="CL100" s="242">
        <f>IF(CL99&gt;0,(CL99/'1 Enterprises'!CL8),0)</f>
        <v>0</v>
      </c>
      <c r="CM100" s="242">
        <f>IF(CM99&gt;0,(CM99/'1 Enterprises'!CM8),0)</f>
        <v>0</v>
      </c>
      <c r="CN100" s="242">
        <f>IF(CN99&gt;0,(CN99/'1 Enterprises'!CN8),0)</f>
        <v>0</v>
      </c>
      <c r="CO100" s="242">
        <f>IF(CO99&gt;0,(CO99/'1 Enterprises'!CO8),0)</f>
        <v>0</v>
      </c>
      <c r="CP100" s="242">
        <f>IF(CP99&gt;0,(CP99/'1 Enterprises'!CP8),0)</f>
        <v>0</v>
      </c>
      <c r="CQ100" s="242">
        <f>IF(CQ99&gt;0,(CQ99/'1 Enterprises'!CQ8),0)</f>
        <v>0</v>
      </c>
      <c r="CR100" s="242">
        <f>IF(CR99&gt;0,(CR99/'1 Enterprises'!CR8),0)</f>
        <v>0</v>
      </c>
      <c r="CS100" s="242">
        <f>IF(CS99&gt;0,(CS99/'1 Enterprises'!CS8),0)</f>
        <v>0</v>
      </c>
      <c r="CT100" s="242">
        <f>IF(CT99&gt;0,(CT99/'1 Enterprises'!CT8),0)</f>
        <v>0</v>
      </c>
      <c r="CU100" s="242">
        <f>IF(CU99&gt;0,(CU99/'1 Enterprises'!CU8),0)</f>
        <v>0</v>
      </c>
      <c r="CV100" s="242">
        <f>IF(CV99&gt;0,(CV99/'1 Enterprises'!CV8),0)</f>
        <v>0</v>
      </c>
      <c r="CW100" s="242">
        <f>IF(CW99&gt;0,(CW99/'1 Enterprises'!CW8),0)</f>
        <v>0</v>
      </c>
      <c r="CX100" s="242">
        <f>IF(CX99&gt;0,(CX99/'1 Enterprises'!CX8),0)</f>
        <v>0</v>
      </c>
      <c r="CY100" s="242">
        <f>IF(CY99&gt;0,(CY99/'1 Enterprises'!CY8),0)</f>
        <v>0</v>
      </c>
    </row>
    <row r="101" spans="2:28" ht="12.75">
      <c r="B101" s="63"/>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c r="B102" s="103" t="s">
        <v>415</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c r="B103" s="103"/>
      <c r="C103" s="9"/>
      <c r="D103" s="2"/>
      <c r="E103" s="2"/>
      <c r="F103" s="33" t="s">
        <v>265</v>
      </c>
      <c r="G103" s="33"/>
      <c r="H103" s="33"/>
      <c r="I103" s="33"/>
      <c r="J103" s="2"/>
      <c r="K103" s="2"/>
      <c r="L103" s="2"/>
      <c r="M103" s="2"/>
      <c r="N103" s="2"/>
      <c r="O103" s="2"/>
      <c r="P103" s="2"/>
      <c r="Q103" s="2"/>
      <c r="R103" s="2"/>
      <c r="S103" s="2"/>
      <c r="T103" s="2"/>
      <c r="U103" s="2"/>
      <c r="V103" s="2"/>
      <c r="W103" s="2"/>
      <c r="X103" s="2"/>
      <c r="Y103" s="2"/>
      <c r="Z103" s="2"/>
      <c r="AA103" s="2"/>
      <c r="AB103" s="2"/>
    </row>
    <row r="104" spans="2:28" ht="12.75">
      <c r="B104" s="63" t="s">
        <v>309</v>
      </c>
      <c r="C104" s="1"/>
      <c r="D104" s="2"/>
      <c r="E104" s="101">
        <f>'8 Cost of Production'!E94</f>
        <v>0</v>
      </c>
      <c r="F104" s="33" t="s">
        <v>511</v>
      </c>
      <c r="G104" s="33"/>
      <c r="H104" s="33"/>
      <c r="I104" s="33"/>
      <c r="J104" s="2"/>
      <c r="K104" s="2"/>
      <c r="L104" s="2"/>
      <c r="M104" s="2"/>
      <c r="N104" s="2"/>
      <c r="O104" s="2"/>
      <c r="P104" s="2"/>
      <c r="Q104" s="2"/>
      <c r="R104" s="2"/>
      <c r="S104" s="2"/>
      <c r="T104" s="2"/>
      <c r="U104" s="2"/>
      <c r="V104" s="2"/>
      <c r="W104" s="2"/>
      <c r="X104" s="2"/>
      <c r="Y104" s="2"/>
      <c r="Z104" s="2"/>
      <c r="AA104" s="2"/>
      <c r="AB104" s="2"/>
    </row>
    <row r="105" spans="2:28" ht="12.75">
      <c r="B105" s="63" t="s">
        <v>310</v>
      </c>
      <c r="C105" s="1"/>
      <c r="D105" s="11" t="s">
        <v>247</v>
      </c>
      <c r="E105" s="101">
        <f>'8 Cost of Production'!D74</f>
        <v>0</v>
      </c>
      <c r="F105" s="33" t="s">
        <v>253</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ht="12.75">
      <c r="B106" s="63" t="s">
        <v>311</v>
      </c>
      <c r="C106" s="204" t="s">
        <v>515</v>
      </c>
      <c r="D106" s="11" t="s">
        <v>247</v>
      </c>
      <c r="E106" s="101">
        <f>'8 Cost of Production'!D62</f>
        <v>0</v>
      </c>
      <c r="F106" s="33" t="s">
        <v>594</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c r="B107" s="63" t="s">
        <v>620</v>
      </c>
      <c r="C107" s="1"/>
      <c r="D107" s="11" t="s">
        <v>249</v>
      </c>
      <c r="E107" s="143"/>
      <c r="F107" s="33" t="s">
        <v>307</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c r="B108" s="63" t="s">
        <v>303</v>
      </c>
      <c r="C108" s="1"/>
      <c r="D108" s="11" t="s">
        <v>249</v>
      </c>
      <c r="E108" s="143"/>
      <c r="F108" s="33" t="s">
        <v>254</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ht="12.75">
      <c r="B109" s="63" t="s">
        <v>304</v>
      </c>
      <c r="C109" s="1"/>
      <c r="D109" s="11" t="s">
        <v>252</v>
      </c>
      <c r="E109" s="101">
        <f>E104-E105-E106+E107+E108</f>
        <v>0</v>
      </c>
      <c r="F109" s="33" t="s">
        <v>512</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ht="12.75">
      <c r="B110" s="33"/>
      <c r="C110" s="2"/>
      <c r="D110" s="3"/>
      <c r="E110" s="3"/>
      <c r="F110" s="33" t="s">
        <v>255</v>
      </c>
      <c r="G110" s="33"/>
      <c r="H110" s="33"/>
      <c r="I110" s="33"/>
      <c r="J110" s="3"/>
      <c r="K110" s="3"/>
      <c r="L110" s="3"/>
      <c r="M110" s="3"/>
      <c r="N110" s="3"/>
      <c r="O110" s="3"/>
      <c r="P110" s="3"/>
      <c r="Q110" s="3"/>
      <c r="R110" s="3"/>
      <c r="S110" s="3"/>
      <c r="T110" s="3"/>
      <c r="U110" s="3"/>
      <c r="V110" s="3"/>
      <c r="W110" s="3"/>
      <c r="X110" s="3"/>
      <c r="Y110" s="3"/>
      <c r="Z110" s="3"/>
      <c r="AA110" s="3"/>
      <c r="AB110" s="3"/>
    </row>
    <row r="111" spans="2:103" ht="12.75">
      <c r="B111" s="63" t="s">
        <v>305</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c r="AC111" s="3">
        <f>IF('8 Cost of Production'!AC35&gt;0,($E109*'8 Cost of Production'!AC9/'8 Cost of Production'!AC35),0)</f>
        <v>0</v>
      </c>
      <c r="AD111" s="3">
        <f>IF('8 Cost of Production'!AD35&gt;0,($E109*'8 Cost of Production'!AD9/'8 Cost of Production'!AD35),0)</f>
        <v>0</v>
      </c>
      <c r="AE111" s="3">
        <f>IF('8 Cost of Production'!AE35&gt;0,($E109*'8 Cost of Production'!AE9/'8 Cost of Production'!AE35),0)</f>
        <v>0</v>
      </c>
      <c r="AF111" s="3">
        <f>IF('8 Cost of Production'!AF35&gt;0,($E109*'8 Cost of Production'!AF9/'8 Cost of Production'!AF35),0)</f>
        <v>0</v>
      </c>
      <c r="AG111" s="3">
        <f>IF('8 Cost of Production'!AG35&gt;0,($E109*'8 Cost of Production'!AG9/'8 Cost of Production'!AG35),0)</f>
        <v>0</v>
      </c>
      <c r="AH111" s="3">
        <f>IF('8 Cost of Production'!AH35&gt;0,($E109*'8 Cost of Production'!AH9/'8 Cost of Production'!AH35),0)</f>
        <v>0</v>
      </c>
      <c r="AI111" s="3">
        <f>IF('8 Cost of Production'!AI35&gt;0,($E109*'8 Cost of Production'!AI9/'8 Cost of Production'!AI35),0)</f>
        <v>0</v>
      </c>
      <c r="AJ111" s="3">
        <f>IF('8 Cost of Production'!AJ35&gt;0,($E109*'8 Cost of Production'!AJ9/'8 Cost of Production'!AJ35),0)</f>
        <v>0</v>
      </c>
      <c r="AK111" s="3">
        <f>IF('8 Cost of Production'!AK35&gt;0,($E109*'8 Cost of Production'!AK9/'8 Cost of Production'!AK35),0)</f>
        <v>0</v>
      </c>
      <c r="AL111" s="3">
        <f>IF('8 Cost of Production'!AL35&gt;0,($E109*'8 Cost of Production'!AL9/'8 Cost of Production'!AL35),0)</f>
        <v>0</v>
      </c>
      <c r="AM111" s="3">
        <f>IF('8 Cost of Production'!AM35&gt;0,($E109*'8 Cost of Production'!AM9/'8 Cost of Production'!AM35),0)</f>
        <v>0</v>
      </c>
      <c r="AN111" s="3">
        <f>IF('8 Cost of Production'!AN35&gt;0,($E109*'8 Cost of Production'!AN9/'8 Cost of Production'!AN35),0)</f>
        <v>0</v>
      </c>
      <c r="AO111" s="3">
        <f>IF('8 Cost of Production'!AO35&gt;0,($E109*'8 Cost of Production'!AO9/'8 Cost of Production'!AO35),0)</f>
        <v>0</v>
      </c>
      <c r="AP111" s="3">
        <f>IF('8 Cost of Production'!AP35&gt;0,($E109*'8 Cost of Production'!AP9/'8 Cost of Production'!AP35),0)</f>
        <v>0</v>
      </c>
      <c r="AQ111" s="3">
        <f>IF('8 Cost of Production'!AQ35&gt;0,($E109*'8 Cost of Production'!AQ9/'8 Cost of Production'!AQ35),0)</f>
        <v>0</v>
      </c>
      <c r="AR111" s="3">
        <f>IF('8 Cost of Production'!AR35&gt;0,($E109*'8 Cost of Production'!AR9/'8 Cost of Production'!AR35),0)</f>
        <v>0</v>
      </c>
      <c r="AS111" s="3">
        <f>IF('8 Cost of Production'!AS35&gt;0,($E109*'8 Cost of Production'!AS9/'8 Cost of Production'!AS35),0)</f>
        <v>0</v>
      </c>
      <c r="AT111" s="3">
        <f>IF('8 Cost of Production'!AT35&gt;0,($E109*'8 Cost of Production'!AT9/'8 Cost of Production'!AT35),0)</f>
        <v>0</v>
      </c>
      <c r="AU111" s="3">
        <f>IF('8 Cost of Production'!AU35&gt;0,($E109*'8 Cost of Production'!AU9/'8 Cost of Production'!AU35),0)</f>
        <v>0</v>
      </c>
      <c r="AV111" s="3">
        <f>IF('8 Cost of Production'!AV35&gt;0,($E109*'8 Cost of Production'!AV9/'8 Cost of Production'!AV35),0)</f>
        <v>0</v>
      </c>
      <c r="AW111" s="3">
        <f>IF('8 Cost of Production'!AW35&gt;0,($E109*'8 Cost of Production'!AW9/'8 Cost of Production'!AW35),0)</f>
        <v>0</v>
      </c>
      <c r="AX111" s="3">
        <f>IF('8 Cost of Production'!AX35&gt;0,($E109*'8 Cost of Production'!AX9/'8 Cost of Production'!AX35),0)</f>
        <v>0</v>
      </c>
      <c r="AY111" s="3">
        <f>IF('8 Cost of Production'!AY35&gt;0,($E109*'8 Cost of Production'!AY9/'8 Cost of Production'!AY35),0)</f>
        <v>0</v>
      </c>
      <c r="AZ111" s="3">
        <f>IF('8 Cost of Production'!AZ35&gt;0,($E109*'8 Cost of Production'!AZ9/'8 Cost of Production'!AZ35),0)</f>
        <v>0</v>
      </c>
      <c r="BA111" s="3">
        <f>IF('8 Cost of Production'!BA35&gt;0,($E109*'8 Cost of Production'!BA9/'8 Cost of Production'!BA35),0)</f>
        <v>0</v>
      </c>
      <c r="BB111" s="3">
        <f>IF('8 Cost of Production'!BB35&gt;0,($E109*'8 Cost of Production'!BB9/'8 Cost of Production'!BB35),0)</f>
        <v>0</v>
      </c>
      <c r="BC111" s="3">
        <f>IF('8 Cost of Production'!BC35&gt;0,($E109*'8 Cost of Production'!BC9/'8 Cost of Production'!BC35),0)</f>
        <v>0</v>
      </c>
      <c r="BD111" s="3">
        <f>IF('8 Cost of Production'!BD35&gt;0,($E109*'8 Cost of Production'!BD9/'8 Cost of Production'!BD35),0)</f>
        <v>0</v>
      </c>
      <c r="BE111" s="3">
        <f>IF('8 Cost of Production'!BE35&gt;0,($E109*'8 Cost of Production'!BE9/'8 Cost of Production'!BE35),0)</f>
        <v>0</v>
      </c>
      <c r="BF111" s="3">
        <f>IF('8 Cost of Production'!BF35&gt;0,($E109*'8 Cost of Production'!BF9/'8 Cost of Production'!BF35),0)</f>
        <v>0</v>
      </c>
      <c r="BG111" s="3">
        <f>IF('8 Cost of Production'!BG35&gt;0,($E109*'8 Cost of Production'!BG9/'8 Cost of Production'!BG35),0)</f>
        <v>0</v>
      </c>
      <c r="BH111" s="3">
        <f>IF('8 Cost of Production'!BH35&gt;0,($E109*'8 Cost of Production'!BH9/'8 Cost of Production'!BH35),0)</f>
        <v>0</v>
      </c>
      <c r="BI111" s="3">
        <f>IF('8 Cost of Production'!BI35&gt;0,($E109*'8 Cost of Production'!BI9/'8 Cost of Production'!BI35),0)</f>
        <v>0</v>
      </c>
      <c r="BJ111" s="3">
        <f>IF('8 Cost of Production'!BJ35&gt;0,($E109*'8 Cost of Production'!BJ9/'8 Cost of Production'!BJ35),0)</f>
        <v>0</v>
      </c>
      <c r="BK111" s="3">
        <f>IF('8 Cost of Production'!BK35&gt;0,($E109*'8 Cost of Production'!BK9/'8 Cost of Production'!BK35),0)</f>
        <v>0</v>
      </c>
      <c r="BL111" s="3">
        <f>IF('8 Cost of Production'!BL35&gt;0,($E109*'8 Cost of Production'!BL9/'8 Cost of Production'!BL35),0)</f>
        <v>0</v>
      </c>
      <c r="BM111" s="3">
        <f>IF('8 Cost of Production'!BM35&gt;0,($E109*'8 Cost of Production'!BM9/'8 Cost of Production'!BM35),0)</f>
        <v>0</v>
      </c>
      <c r="BN111" s="3">
        <f>IF('8 Cost of Production'!BN35&gt;0,($E109*'8 Cost of Production'!BN9/'8 Cost of Production'!BN35),0)</f>
        <v>0</v>
      </c>
      <c r="BO111" s="3">
        <f>IF('8 Cost of Production'!BO35&gt;0,($E109*'8 Cost of Production'!BO9/'8 Cost of Production'!BO35),0)</f>
        <v>0</v>
      </c>
      <c r="BP111" s="3">
        <f>IF('8 Cost of Production'!BP35&gt;0,($E109*'8 Cost of Production'!BP9/'8 Cost of Production'!BP35),0)</f>
        <v>0</v>
      </c>
      <c r="BQ111" s="3">
        <f>IF('8 Cost of Production'!BQ35&gt;0,($E109*'8 Cost of Production'!BQ9/'8 Cost of Production'!BQ35),0)</f>
        <v>0</v>
      </c>
      <c r="BR111" s="3">
        <f>IF('8 Cost of Production'!BR35&gt;0,($E109*'8 Cost of Production'!BR9/'8 Cost of Production'!BR35),0)</f>
        <v>0</v>
      </c>
      <c r="BS111" s="3">
        <f>IF('8 Cost of Production'!BS35&gt;0,($E109*'8 Cost of Production'!BS9/'8 Cost of Production'!BS35),0)</f>
        <v>0</v>
      </c>
      <c r="BT111" s="3">
        <f>IF('8 Cost of Production'!BT35&gt;0,($E109*'8 Cost of Production'!BT9/'8 Cost of Production'!BT35),0)</f>
        <v>0</v>
      </c>
      <c r="BU111" s="3">
        <f>IF('8 Cost of Production'!BU35&gt;0,($E109*'8 Cost of Production'!BU9/'8 Cost of Production'!BU35),0)</f>
        <v>0</v>
      </c>
      <c r="BV111" s="3">
        <f>IF('8 Cost of Production'!BV35&gt;0,($E109*'8 Cost of Production'!BV9/'8 Cost of Production'!BV35),0)</f>
        <v>0</v>
      </c>
      <c r="BW111" s="3">
        <f>IF('8 Cost of Production'!BW35&gt;0,($E109*'8 Cost of Production'!BW9/'8 Cost of Production'!BW35),0)</f>
        <v>0</v>
      </c>
      <c r="BX111" s="3">
        <f>IF('8 Cost of Production'!BX35&gt;0,($E109*'8 Cost of Production'!BX9/'8 Cost of Production'!BX35),0)</f>
        <v>0</v>
      </c>
      <c r="BY111" s="3">
        <f>IF('8 Cost of Production'!BY35&gt;0,($E109*'8 Cost of Production'!BY9/'8 Cost of Production'!BY35),0)</f>
        <v>0</v>
      </c>
      <c r="BZ111" s="3">
        <f>IF('8 Cost of Production'!BZ35&gt;0,($E109*'8 Cost of Production'!BZ9/'8 Cost of Production'!BZ35),0)</f>
        <v>0</v>
      </c>
      <c r="CA111" s="3">
        <f>IF('8 Cost of Production'!CA35&gt;0,($E109*'8 Cost of Production'!CA9/'8 Cost of Production'!CA35),0)</f>
        <v>0</v>
      </c>
      <c r="CB111" s="3">
        <f>IF('8 Cost of Production'!CB35&gt;0,($E109*'8 Cost of Production'!CB9/'8 Cost of Production'!CB35),0)</f>
        <v>0</v>
      </c>
      <c r="CC111" s="3">
        <f>IF('8 Cost of Production'!CC35&gt;0,($E109*'8 Cost of Production'!CC9/'8 Cost of Production'!CC35),0)</f>
        <v>0</v>
      </c>
      <c r="CD111" s="3">
        <f>IF('8 Cost of Production'!CD35&gt;0,($E109*'8 Cost of Production'!CD9/'8 Cost of Production'!CD35),0)</f>
        <v>0</v>
      </c>
      <c r="CE111" s="3">
        <f>IF('8 Cost of Production'!CE35&gt;0,($E109*'8 Cost of Production'!CE9/'8 Cost of Production'!CE35),0)</f>
        <v>0</v>
      </c>
      <c r="CF111" s="3">
        <f>IF('8 Cost of Production'!CF35&gt;0,($E109*'8 Cost of Production'!CF9/'8 Cost of Production'!CF35),0)</f>
        <v>0</v>
      </c>
      <c r="CG111" s="3">
        <f>IF('8 Cost of Production'!CG35&gt;0,($E109*'8 Cost of Production'!CG9/'8 Cost of Production'!CG35),0)</f>
        <v>0</v>
      </c>
      <c r="CH111" s="3">
        <f>IF('8 Cost of Production'!CH35&gt;0,($E109*'8 Cost of Production'!CH9/'8 Cost of Production'!CH35),0)</f>
        <v>0</v>
      </c>
      <c r="CI111" s="3">
        <f>IF('8 Cost of Production'!CI35&gt;0,($E109*'8 Cost of Production'!CI9/'8 Cost of Production'!CI35),0)</f>
        <v>0</v>
      </c>
      <c r="CJ111" s="3">
        <f>IF('8 Cost of Production'!CJ35&gt;0,($E109*'8 Cost of Production'!CJ9/'8 Cost of Production'!CJ35),0)</f>
        <v>0</v>
      </c>
      <c r="CK111" s="3">
        <f>IF('8 Cost of Production'!CK35&gt;0,($E109*'8 Cost of Production'!CK9/'8 Cost of Production'!CK35),0)</f>
        <v>0</v>
      </c>
      <c r="CL111" s="3">
        <f>IF('8 Cost of Production'!CL35&gt;0,($E109*'8 Cost of Production'!CL9/'8 Cost of Production'!CL35),0)</f>
        <v>0</v>
      </c>
      <c r="CM111" s="3">
        <f>IF('8 Cost of Production'!CM35&gt;0,($E109*'8 Cost of Production'!CM9/'8 Cost of Production'!CM35),0)</f>
        <v>0</v>
      </c>
      <c r="CN111" s="3">
        <f>IF('8 Cost of Production'!CN35&gt;0,($E109*'8 Cost of Production'!CN9/'8 Cost of Production'!CN35),0)</f>
        <v>0</v>
      </c>
      <c r="CO111" s="3">
        <f>IF('8 Cost of Production'!CO35&gt;0,($E109*'8 Cost of Production'!CO9/'8 Cost of Production'!CO35),0)</f>
        <v>0</v>
      </c>
      <c r="CP111" s="3">
        <f>IF('8 Cost of Production'!CP35&gt;0,($E109*'8 Cost of Production'!CP9/'8 Cost of Production'!CP35),0)</f>
        <v>0</v>
      </c>
      <c r="CQ111" s="3">
        <f>IF('8 Cost of Production'!CQ35&gt;0,($E109*'8 Cost of Production'!CQ9/'8 Cost of Production'!CQ35),0)</f>
        <v>0</v>
      </c>
      <c r="CR111" s="3">
        <f>IF('8 Cost of Production'!CR35&gt;0,($E109*'8 Cost of Production'!CR9/'8 Cost of Production'!CR35),0)</f>
        <v>0</v>
      </c>
      <c r="CS111" s="3">
        <f>IF('8 Cost of Production'!CS35&gt;0,($E109*'8 Cost of Production'!CS9/'8 Cost of Production'!CS35),0)</f>
        <v>0</v>
      </c>
      <c r="CT111" s="3">
        <f>IF('8 Cost of Production'!CT35&gt;0,($E109*'8 Cost of Production'!CT9/'8 Cost of Production'!CT35),0)</f>
        <v>0</v>
      </c>
      <c r="CU111" s="3">
        <f>IF('8 Cost of Production'!CU35&gt;0,($E109*'8 Cost of Production'!CU9/'8 Cost of Production'!CU35),0)</f>
        <v>0</v>
      </c>
      <c r="CV111" s="3">
        <f>IF('8 Cost of Production'!CV35&gt;0,($E109*'8 Cost of Production'!CV9/'8 Cost of Production'!CV35),0)</f>
        <v>0</v>
      </c>
      <c r="CW111" s="3">
        <f>IF('8 Cost of Production'!CW35&gt;0,($E109*'8 Cost of Production'!CW9/'8 Cost of Production'!CW35),0)</f>
        <v>0</v>
      </c>
      <c r="CX111" s="3">
        <f>IF('8 Cost of Production'!CX35&gt;0,($E109*'8 Cost of Production'!CX9/'8 Cost of Production'!CX35),0)</f>
        <v>0</v>
      </c>
      <c r="CY111" s="3">
        <f>IF('8 Cost of Production'!CY35&gt;0,($E109*'8 Cost of Production'!CY9/'8 Cost of Production'!CY35),0)</f>
        <v>0</v>
      </c>
    </row>
    <row r="112" spans="2:28" ht="12.75">
      <c r="B112" s="63"/>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2.75">
      <c r="B113" s="63" t="s">
        <v>306</v>
      </c>
      <c r="C113" s="1"/>
      <c r="D113" s="2"/>
      <c r="E113" s="37">
        <f>E109+E59+DB29</f>
        <v>0</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ht="12.75">
      <c r="B114" s="63"/>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103" ht="13.5" thickBot="1">
      <c r="B115" s="64"/>
      <c r="C115" s="38"/>
      <c r="D115" s="53">
        <f>'8 Cost of Production'!D98</f>
        <v>0</v>
      </c>
      <c r="E115" s="53">
        <f>'8 Cost of Production'!E98</f>
        <v>0</v>
      </c>
      <c r="F115" s="53">
        <f>'8 Cost of Production'!F98</f>
        <v>0</v>
      </c>
      <c r="G115" s="53">
        <f>'8 Cost of Production'!G98</f>
        <v>0</v>
      </c>
      <c r="H115" s="53">
        <f>'8 Cost of Production'!H98</f>
        <v>0</v>
      </c>
      <c r="I115" s="53">
        <f>'8 Cost of Production'!I98</f>
        <v>0</v>
      </c>
      <c r="J115" s="53">
        <f>'8 Cost of Production'!J98</f>
        <v>0</v>
      </c>
      <c r="K115" s="53">
        <f>'8 Cost of Production'!K98</f>
        <v>0</v>
      </c>
      <c r="L115" s="53">
        <f>'8 Cost of Production'!L98</f>
        <v>0</v>
      </c>
      <c r="M115" s="53">
        <f>'8 Cost of Production'!M98</f>
        <v>0</v>
      </c>
      <c r="N115" s="53">
        <f>'8 Cost of Production'!N98</f>
        <v>0</v>
      </c>
      <c r="O115" s="53">
        <f>'8 Cost of Production'!O98</f>
        <v>0</v>
      </c>
      <c r="P115" s="53">
        <f>'8 Cost of Production'!P98</f>
        <v>0</v>
      </c>
      <c r="Q115" s="53">
        <f>'8 Cost of Production'!Q98</f>
        <v>0</v>
      </c>
      <c r="R115" s="53">
        <f>'8 Cost of Production'!R98</f>
        <v>0</v>
      </c>
      <c r="S115" s="53">
        <f>'8 Cost of Production'!S98</f>
        <v>0</v>
      </c>
      <c r="T115" s="53">
        <f>'8 Cost of Production'!T98</f>
        <v>0</v>
      </c>
      <c r="U115" s="53">
        <f>'8 Cost of Production'!U98</f>
        <v>0</v>
      </c>
      <c r="V115" s="53">
        <f>'8 Cost of Production'!V98</f>
        <v>0</v>
      </c>
      <c r="W115" s="53">
        <f>'8 Cost of Production'!W98</f>
        <v>0</v>
      </c>
      <c r="X115" s="53">
        <f>'8 Cost of Production'!X98</f>
        <v>0</v>
      </c>
      <c r="Y115" s="53">
        <f>'8 Cost of Production'!Y98</f>
        <v>0</v>
      </c>
      <c r="Z115" s="53">
        <f>'8 Cost of Production'!Z98</f>
        <v>0</v>
      </c>
      <c r="AA115" s="53">
        <f>'8 Cost of Production'!AA98</f>
        <v>0</v>
      </c>
      <c r="AB115" s="53">
        <f>'8 Cost of Production'!AB98</f>
        <v>0</v>
      </c>
      <c r="AC115" s="53">
        <f>'8 Cost of Production'!AC98</f>
        <v>0</v>
      </c>
      <c r="AD115" s="53">
        <f>'8 Cost of Production'!AD98</f>
        <v>0</v>
      </c>
      <c r="AE115" s="53">
        <f>'8 Cost of Production'!AE98</f>
        <v>0</v>
      </c>
      <c r="AF115" s="53">
        <f>'8 Cost of Production'!AF98</f>
        <v>0</v>
      </c>
      <c r="AG115" s="53">
        <f>'8 Cost of Production'!AG98</f>
        <v>0</v>
      </c>
      <c r="AH115" s="53">
        <f>'8 Cost of Production'!AH98</f>
        <v>0</v>
      </c>
      <c r="AI115" s="53">
        <f>'8 Cost of Production'!AI98</f>
        <v>0</v>
      </c>
      <c r="AJ115" s="53">
        <f>'8 Cost of Production'!AJ98</f>
        <v>0</v>
      </c>
      <c r="AK115" s="53">
        <f>'8 Cost of Production'!AK98</f>
        <v>0</v>
      </c>
      <c r="AL115" s="53">
        <f>'8 Cost of Production'!AL98</f>
        <v>0</v>
      </c>
      <c r="AM115" s="53">
        <f>'8 Cost of Production'!AM98</f>
        <v>0</v>
      </c>
      <c r="AN115" s="53">
        <f>'8 Cost of Production'!AN98</f>
        <v>0</v>
      </c>
      <c r="AO115" s="53">
        <f>'8 Cost of Production'!AO98</f>
        <v>0</v>
      </c>
      <c r="AP115" s="53">
        <f>'8 Cost of Production'!AP98</f>
        <v>0</v>
      </c>
      <c r="AQ115" s="53">
        <f>'8 Cost of Production'!AQ98</f>
        <v>0</v>
      </c>
      <c r="AR115" s="53">
        <f>'8 Cost of Production'!AR98</f>
        <v>0</v>
      </c>
      <c r="AS115" s="53">
        <f>'8 Cost of Production'!AS98</f>
        <v>0</v>
      </c>
      <c r="AT115" s="53">
        <f>'8 Cost of Production'!AT98</f>
        <v>0</v>
      </c>
      <c r="AU115" s="53">
        <f>'8 Cost of Production'!AU98</f>
        <v>0</v>
      </c>
      <c r="AV115" s="53">
        <f>'8 Cost of Production'!AV98</f>
        <v>0</v>
      </c>
      <c r="AW115" s="53">
        <f>'8 Cost of Production'!AW98</f>
        <v>0</v>
      </c>
      <c r="AX115" s="53">
        <f>'8 Cost of Production'!AX98</f>
        <v>0</v>
      </c>
      <c r="AY115" s="53">
        <f>'8 Cost of Production'!AY98</f>
        <v>0</v>
      </c>
      <c r="AZ115" s="53">
        <f>'8 Cost of Production'!AZ98</f>
        <v>0</v>
      </c>
      <c r="BA115" s="53">
        <f>'8 Cost of Production'!BA98</f>
        <v>0</v>
      </c>
      <c r="BB115" s="53">
        <f>'8 Cost of Production'!BB98</f>
        <v>0</v>
      </c>
      <c r="BC115" s="53">
        <f>'8 Cost of Production'!BC98</f>
        <v>0</v>
      </c>
      <c r="BD115" s="53">
        <f>'8 Cost of Production'!BD98</f>
        <v>0</v>
      </c>
      <c r="BE115" s="53">
        <f>'8 Cost of Production'!BE98</f>
        <v>0</v>
      </c>
      <c r="BF115" s="53">
        <f>'8 Cost of Production'!BF98</f>
        <v>0</v>
      </c>
      <c r="BG115" s="53">
        <f>'8 Cost of Production'!BG98</f>
        <v>0</v>
      </c>
      <c r="BH115" s="53">
        <f>'8 Cost of Production'!BH98</f>
        <v>0</v>
      </c>
      <c r="BI115" s="53">
        <f>'8 Cost of Production'!BI98</f>
        <v>0</v>
      </c>
      <c r="BJ115" s="53">
        <f>'8 Cost of Production'!BJ98</f>
        <v>0</v>
      </c>
      <c r="BK115" s="53">
        <f>'8 Cost of Production'!BK98</f>
        <v>0</v>
      </c>
      <c r="BL115" s="53">
        <f>'8 Cost of Production'!BL98</f>
        <v>0</v>
      </c>
      <c r="BM115" s="53">
        <f>'8 Cost of Production'!BM98</f>
        <v>0</v>
      </c>
      <c r="BN115" s="53">
        <f>'8 Cost of Production'!BN98</f>
        <v>0</v>
      </c>
      <c r="BO115" s="53">
        <f>'8 Cost of Production'!BO98</f>
        <v>0</v>
      </c>
      <c r="BP115" s="53">
        <f>'8 Cost of Production'!BP98</f>
        <v>0</v>
      </c>
      <c r="BQ115" s="53">
        <f>'8 Cost of Production'!BQ98</f>
        <v>0</v>
      </c>
      <c r="BR115" s="53">
        <f>'8 Cost of Production'!BR98</f>
        <v>0</v>
      </c>
      <c r="BS115" s="53">
        <f>'8 Cost of Production'!BS98</f>
        <v>0</v>
      </c>
      <c r="BT115" s="53">
        <f>'8 Cost of Production'!BT98</f>
        <v>0</v>
      </c>
      <c r="BU115" s="53">
        <f>'8 Cost of Production'!BU98</f>
        <v>0</v>
      </c>
      <c r="BV115" s="53">
        <f>'8 Cost of Production'!BV98</f>
        <v>0</v>
      </c>
      <c r="BW115" s="53">
        <f>'8 Cost of Production'!BW98</f>
        <v>0</v>
      </c>
      <c r="BX115" s="53">
        <f>'8 Cost of Production'!BX98</f>
        <v>0</v>
      </c>
      <c r="BY115" s="53">
        <f>'8 Cost of Production'!BY98</f>
        <v>0</v>
      </c>
      <c r="BZ115" s="53">
        <f>'8 Cost of Production'!BZ98</f>
        <v>0</v>
      </c>
      <c r="CA115" s="53">
        <f>'8 Cost of Production'!CA98</f>
        <v>0</v>
      </c>
      <c r="CB115" s="53">
        <f>'8 Cost of Production'!CB98</f>
        <v>0</v>
      </c>
      <c r="CC115" s="53">
        <f>'8 Cost of Production'!CC98</f>
        <v>0</v>
      </c>
      <c r="CD115" s="53">
        <f>'8 Cost of Production'!CD98</f>
        <v>0</v>
      </c>
      <c r="CE115" s="53">
        <f>'8 Cost of Production'!CE98</f>
        <v>0</v>
      </c>
      <c r="CF115" s="53">
        <f>'8 Cost of Production'!CF98</f>
        <v>0</v>
      </c>
      <c r="CG115" s="53">
        <f>'8 Cost of Production'!CG98</f>
        <v>0</v>
      </c>
      <c r="CH115" s="53">
        <f>'8 Cost of Production'!CH98</f>
        <v>0</v>
      </c>
      <c r="CI115" s="53">
        <f>'8 Cost of Production'!CI98</f>
        <v>0</v>
      </c>
      <c r="CJ115" s="53">
        <f>'8 Cost of Production'!CJ98</f>
        <v>0</v>
      </c>
      <c r="CK115" s="53">
        <f>'8 Cost of Production'!CK98</f>
        <v>0</v>
      </c>
      <c r="CL115" s="53">
        <f>'8 Cost of Production'!CL98</f>
        <v>0</v>
      </c>
      <c r="CM115" s="53">
        <f>'8 Cost of Production'!CM98</f>
        <v>0</v>
      </c>
      <c r="CN115" s="53">
        <f>'8 Cost of Production'!CN98</f>
        <v>0</v>
      </c>
      <c r="CO115" s="53">
        <f>'8 Cost of Production'!CO98</f>
        <v>0</v>
      </c>
      <c r="CP115" s="53">
        <f>'8 Cost of Production'!CP98</f>
        <v>0</v>
      </c>
      <c r="CQ115" s="53">
        <f>'8 Cost of Production'!CQ98</f>
        <v>0</v>
      </c>
      <c r="CR115" s="53">
        <f>'8 Cost of Production'!CR98</f>
        <v>0</v>
      </c>
      <c r="CS115" s="53">
        <f>'8 Cost of Production'!CS98</f>
        <v>0</v>
      </c>
      <c r="CT115" s="53">
        <f>'8 Cost of Production'!CT98</f>
        <v>0</v>
      </c>
      <c r="CU115" s="53">
        <f>'8 Cost of Production'!CU98</f>
        <v>0</v>
      </c>
      <c r="CV115" s="53">
        <f>'8 Cost of Production'!CV98</f>
        <v>0</v>
      </c>
      <c r="CW115" s="53">
        <f>'8 Cost of Production'!CW98</f>
        <v>0</v>
      </c>
      <c r="CX115" s="53">
        <f>'8 Cost of Production'!CX98</f>
        <v>0</v>
      </c>
      <c r="CY115" s="53">
        <f>'8 Cost of Production'!CY98</f>
        <v>0</v>
      </c>
    </row>
    <row r="116" spans="2:103" ht="12.75">
      <c r="B116" s="63" t="s">
        <v>284</v>
      </c>
      <c r="C116" s="1"/>
      <c r="D116" s="3">
        <f>IF('8 Cost of Production'!D100&gt;0,(('8 Cost of Production'!D37/'1 Enterprises'!D15)+D111),0)</f>
        <v>0</v>
      </c>
      <c r="E116" s="3">
        <f>IF('8 Cost of Production'!E100&gt;0,(('8 Cost of Production'!E37/'1 Enterprises'!E15)+E111),0)</f>
        <v>0</v>
      </c>
      <c r="F116" s="3">
        <f>IF('8 Cost of Production'!F100&gt;0,(('8 Cost of Production'!F37/'1 Enterprises'!F15)+F111),0)</f>
        <v>0</v>
      </c>
      <c r="G116" s="3">
        <f>IF('8 Cost of Production'!G100&gt;0,(('8 Cost of Production'!G37/'1 Enterprises'!G15)+G111),0)</f>
        <v>0</v>
      </c>
      <c r="H116" s="3">
        <f>IF('8 Cost of Production'!H100&gt;0,(('8 Cost of Production'!H37/'1 Enterprises'!H15)+H111),0)</f>
        <v>0</v>
      </c>
      <c r="I116" s="3">
        <f>IF('8 Cost of Production'!I100&gt;0,(('8 Cost of Production'!I37/'1 Enterprises'!I15)+I111),0)</f>
        <v>0</v>
      </c>
      <c r="J116" s="3">
        <f>IF('8 Cost of Production'!J100&gt;0,(('8 Cost of Production'!J37/'1 Enterprises'!J15)+J111),0)</f>
        <v>0</v>
      </c>
      <c r="K116" s="3">
        <f>IF('8 Cost of Production'!K100&gt;0,(('8 Cost of Production'!K37/'1 Enterprises'!K15)+K111),0)</f>
        <v>0</v>
      </c>
      <c r="L116" s="3">
        <f>IF('8 Cost of Production'!L100&gt;0,(('8 Cost of Production'!L37/'1 Enterprises'!L15)+L111),0)</f>
        <v>0</v>
      </c>
      <c r="M116" s="3">
        <f>IF('8 Cost of Production'!M100&gt;0,(('8 Cost of Production'!M37/'1 Enterprises'!M15)+M111),0)</f>
        <v>0</v>
      </c>
      <c r="N116" s="3">
        <f>IF('8 Cost of Production'!N100&gt;0,(('8 Cost of Production'!N37/'1 Enterprises'!N15)+N111),0)</f>
        <v>0</v>
      </c>
      <c r="O116" s="3">
        <f>IF('8 Cost of Production'!O100&gt;0,(('8 Cost of Production'!O37/'1 Enterprises'!O15)+O111),0)</f>
        <v>0</v>
      </c>
      <c r="P116" s="3">
        <f>IF('8 Cost of Production'!P100&gt;0,(('8 Cost of Production'!P37/'1 Enterprises'!P15)+P111),0)</f>
        <v>0</v>
      </c>
      <c r="Q116" s="3">
        <f>IF('8 Cost of Production'!Q100&gt;0,(('8 Cost of Production'!Q37/'1 Enterprises'!Q15)+Q111),0)</f>
        <v>0</v>
      </c>
      <c r="R116" s="3">
        <f>IF('8 Cost of Production'!R100&gt;0,(('8 Cost of Production'!R37/'1 Enterprises'!R15)+R111),0)</f>
        <v>0</v>
      </c>
      <c r="S116" s="3">
        <f>IF('8 Cost of Production'!S100&gt;0,(('8 Cost of Production'!S37/'1 Enterprises'!S15)+S111),0)</f>
        <v>0</v>
      </c>
      <c r="T116" s="3">
        <f>IF('8 Cost of Production'!T100&gt;0,(('8 Cost of Production'!T37/'1 Enterprises'!T15)+T111),0)</f>
        <v>0</v>
      </c>
      <c r="U116" s="3">
        <f>IF('8 Cost of Production'!U100&gt;0,(('8 Cost of Production'!U37/'1 Enterprises'!U15)+U111),0)</f>
        <v>0</v>
      </c>
      <c r="V116" s="3">
        <f>IF('8 Cost of Production'!V100&gt;0,(('8 Cost of Production'!V37/'1 Enterprises'!V15)+V111),0)</f>
        <v>0</v>
      </c>
      <c r="W116" s="3">
        <f>IF('8 Cost of Production'!W100&gt;0,(('8 Cost of Production'!W37/'1 Enterprises'!W15)+W111),0)</f>
        <v>0</v>
      </c>
      <c r="X116" s="3">
        <f>IF('8 Cost of Production'!X100&gt;0,(('8 Cost of Production'!X37/'1 Enterprises'!X15)+X111),0)</f>
        <v>0</v>
      </c>
      <c r="Y116" s="3">
        <f>IF('8 Cost of Production'!Y100&gt;0,(('8 Cost of Production'!Y37/'1 Enterprises'!Y15)+Y111),0)</f>
        <v>0</v>
      </c>
      <c r="Z116" s="3">
        <f>IF('8 Cost of Production'!Z100&gt;0,(('8 Cost of Production'!Z37/'1 Enterprises'!Z15)+Z111),0)</f>
        <v>0</v>
      </c>
      <c r="AA116" s="3">
        <f>IF('8 Cost of Production'!AA100&gt;0,(('8 Cost of Production'!AA37/'1 Enterprises'!AA15)+AA111),0)</f>
        <v>0</v>
      </c>
      <c r="AB116" s="3">
        <f>IF('8 Cost of Production'!AB100&gt;0,(('8 Cost of Production'!AB37/'1 Enterprises'!AB15)+AB111),0)</f>
        <v>0</v>
      </c>
      <c r="AC116" s="3">
        <f>IF('8 Cost of Production'!AC100&gt;0,(('8 Cost of Production'!AC37/'1 Enterprises'!AC15)+AC111),0)</f>
        <v>0</v>
      </c>
      <c r="AD116" s="3">
        <f>IF('8 Cost of Production'!AD100&gt;0,(('8 Cost of Production'!AD37/'1 Enterprises'!AD15)+AD111),0)</f>
        <v>0</v>
      </c>
      <c r="AE116" s="3">
        <f>IF('8 Cost of Production'!AE100&gt;0,(('8 Cost of Production'!AE37/'1 Enterprises'!AE15)+AE111),0)</f>
        <v>0</v>
      </c>
      <c r="AF116" s="3">
        <f>IF('8 Cost of Production'!AF100&gt;0,(('8 Cost of Production'!AF37/'1 Enterprises'!AF15)+AF111),0)</f>
        <v>0</v>
      </c>
      <c r="AG116" s="3">
        <f>IF('8 Cost of Production'!AG100&gt;0,(('8 Cost of Production'!AG37/'1 Enterprises'!AG15)+AG111),0)</f>
        <v>0</v>
      </c>
      <c r="AH116" s="3">
        <f>IF('8 Cost of Production'!AH100&gt;0,(('8 Cost of Production'!AH37/'1 Enterprises'!AH15)+AH111),0)</f>
        <v>0</v>
      </c>
      <c r="AI116" s="3">
        <f>IF('8 Cost of Production'!AI100&gt;0,(('8 Cost of Production'!AI37/'1 Enterprises'!AI15)+AI111),0)</f>
        <v>0</v>
      </c>
      <c r="AJ116" s="3">
        <f>IF('8 Cost of Production'!AJ100&gt;0,(('8 Cost of Production'!AJ37/'1 Enterprises'!AJ15)+AJ111),0)</f>
        <v>0</v>
      </c>
      <c r="AK116" s="3">
        <f>IF('8 Cost of Production'!AK100&gt;0,(('8 Cost of Production'!AK37/'1 Enterprises'!AK15)+AK111),0)</f>
        <v>0</v>
      </c>
      <c r="AL116" s="3">
        <f>IF('8 Cost of Production'!AL100&gt;0,(('8 Cost of Production'!AL37/'1 Enterprises'!AL15)+AL111),0)</f>
        <v>0</v>
      </c>
      <c r="AM116" s="3">
        <f>IF('8 Cost of Production'!AM100&gt;0,(('8 Cost of Production'!AM37/'1 Enterprises'!AM15)+AM111),0)</f>
        <v>0</v>
      </c>
      <c r="AN116" s="3">
        <f>IF('8 Cost of Production'!AN100&gt;0,(('8 Cost of Production'!AN37/'1 Enterprises'!AN15)+AN111),0)</f>
        <v>0</v>
      </c>
      <c r="AO116" s="3">
        <f>IF('8 Cost of Production'!AO100&gt;0,(('8 Cost of Production'!AO37/'1 Enterprises'!AO15)+AO111),0)</f>
        <v>0</v>
      </c>
      <c r="AP116" s="3">
        <f>IF('8 Cost of Production'!AP100&gt;0,(('8 Cost of Production'!AP37/'1 Enterprises'!AP15)+AP111),0)</f>
        <v>0</v>
      </c>
      <c r="AQ116" s="3">
        <f>IF('8 Cost of Production'!AQ100&gt;0,(('8 Cost of Production'!AQ37/'1 Enterprises'!AQ15)+AQ111),0)</f>
        <v>0</v>
      </c>
      <c r="AR116" s="3">
        <f>IF('8 Cost of Production'!AR100&gt;0,(('8 Cost of Production'!AR37/'1 Enterprises'!AR15)+AR111),0)</f>
        <v>0</v>
      </c>
      <c r="AS116" s="3">
        <f>IF('8 Cost of Production'!AS100&gt;0,(('8 Cost of Production'!AS37/'1 Enterprises'!AS15)+AS111),0)</f>
        <v>0</v>
      </c>
      <c r="AT116" s="3">
        <f>IF('8 Cost of Production'!AT100&gt;0,(('8 Cost of Production'!AT37/'1 Enterprises'!AT15)+AT111),0)</f>
        <v>0</v>
      </c>
      <c r="AU116" s="3">
        <f>IF('8 Cost of Production'!AU100&gt;0,(('8 Cost of Production'!AU37/'1 Enterprises'!AU15)+AU111),0)</f>
        <v>0</v>
      </c>
      <c r="AV116" s="3">
        <f>IF('8 Cost of Production'!AV100&gt;0,(('8 Cost of Production'!AV37/'1 Enterprises'!AV15)+AV111),0)</f>
        <v>0</v>
      </c>
      <c r="AW116" s="3">
        <f>IF('8 Cost of Production'!AW100&gt;0,(('8 Cost of Production'!AW37/'1 Enterprises'!AW15)+AW111),0)</f>
        <v>0</v>
      </c>
      <c r="AX116" s="3">
        <f>IF('8 Cost of Production'!AX100&gt;0,(('8 Cost of Production'!AX37/'1 Enterprises'!AX15)+AX111),0)</f>
        <v>0</v>
      </c>
      <c r="AY116" s="3">
        <f>IF('8 Cost of Production'!AY100&gt;0,(('8 Cost of Production'!AY37/'1 Enterprises'!AY15)+AY111),0)</f>
        <v>0</v>
      </c>
      <c r="AZ116" s="3">
        <f>IF('8 Cost of Production'!AZ100&gt;0,(('8 Cost of Production'!AZ37/'1 Enterprises'!AZ15)+AZ111),0)</f>
        <v>0</v>
      </c>
      <c r="BA116" s="3">
        <f>IF('8 Cost of Production'!BA100&gt;0,(('8 Cost of Production'!BA37/'1 Enterprises'!BA15)+BA111),0)</f>
        <v>0</v>
      </c>
      <c r="BB116" s="3">
        <f>IF('8 Cost of Production'!BB100&gt;0,(('8 Cost of Production'!BB37/'1 Enterprises'!BB15)+BB111),0)</f>
        <v>0</v>
      </c>
      <c r="BC116" s="3">
        <f>IF('8 Cost of Production'!BC100&gt;0,(('8 Cost of Production'!BC37/'1 Enterprises'!BC15)+BC111),0)</f>
        <v>0</v>
      </c>
      <c r="BD116" s="3">
        <f>IF('8 Cost of Production'!BD100&gt;0,(('8 Cost of Production'!BD37/'1 Enterprises'!BD15)+BD111),0)</f>
        <v>0</v>
      </c>
      <c r="BE116" s="3">
        <f>IF('8 Cost of Production'!BE100&gt;0,(('8 Cost of Production'!BE37/'1 Enterprises'!BE15)+BE111),0)</f>
        <v>0</v>
      </c>
      <c r="BF116" s="3">
        <f>IF('8 Cost of Production'!BF100&gt;0,(('8 Cost of Production'!BF37/'1 Enterprises'!BF15)+BF111),0)</f>
        <v>0</v>
      </c>
      <c r="BG116" s="3">
        <f>IF('8 Cost of Production'!BG100&gt;0,(('8 Cost of Production'!BG37/'1 Enterprises'!BG15)+BG111),0)</f>
        <v>0</v>
      </c>
      <c r="BH116" s="3">
        <f>IF('8 Cost of Production'!BH100&gt;0,(('8 Cost of Production'!BH37/'1 Enterprises'!BH15)+BH111),0)</f>
        <v>0</v>
      </c>
      <c r="BI116" s="3">
        <f>IF('8 Cost of Production'!BI100&gt;0,(('8 Cost of Production'!BI37/'1 Enterprises'!BI15)+BI111),0)</f>
        <v>0</v>
      </c>
      <c r="BJ116" s="3">
        <f>IF('8 Cost of Production'!BJ100&gt;0,(('8 Cost of Production'!BJ37/'1 Enterprises'!BJ15)+BJ111),0)</f>
        <v>0</v>
      </c>
      <c r="BK116" s="3">
        <f>IF('8 Cost of Production'!BK100&gt;0,(('8 Cost of Production'!BK37/'1 Enterprises'!BK15)+BK111),0)</f>
        <v>0</v>
      </c>
      <c r="BL116" s="3">
        <f>IF('8 Cost of Production'!BL100&gt;0,(('8 Cost of Production'!BL37/'1 Enterprises'!BL15)+BL111),0)</f>
        <v>0</v>
      </c>
      <c r="BM116" s="3">
        <f>IF('8 Cost of Production'!BM100&gt;0,(('8 Cost of Production'!BM37/'1 Enterprises'!BM15)+BM111),0)</f>
        <v>0</v>
      </c>
      <c r="BN116" s="3">
        <f>IF('8 Cost of Production'!BN100&gt;0,(('8 Cost of Production'!BN37/'1 Enterprises'!BN15)+BN111),0)</f>
        <v>0</v>
      </c>
      <c r="BO116" s="3">
        <f>IF('8 Cost of Production'!BO100&gt;0,(('8 Cost of Production'!BO37/'1 Enterprises'!BO15)+BO111),0)</f>
        <v>0</v>
      </c>
      <c r="BP116" s="3">
        <f>IF('8 Cost of Production'!BP100&gt;0,(('8 Cost of Production'!BP37/'1 Enterprises'!BP15)+BP111),0)</f>
        <v>0</v>
      </c>
      <c r="BQ116" s="3">
        <f>IF('8 Cost of Production'!BQ100&gt;0,(('8 Cost of Production'!BQ37/'1 Enterprises'!BQ15)+BQ111),0)</f>
        <v>0</v>
      </c>
      <c r="BR116" s="3">
        <f>IF('8 Cost of Production'!BR100&gt;0,(('8 Cost of Production'!BR37/'1 Enterprises'!BR15)+BR111),0)</f>
        <v>0</v>
      </c>
      <c r="BS116" s="3">
        <f>IF('8 Cost of Production'!BS100&gt;0,(('8 Cost of Production'!BS37/'1 Enterprises'!BS15)+BS111),0)</f>
        <v>0</v>
      </c>
      <c r="BT116" s="3">
        <f>IF('8 Cost of Production'!BT100&gt;0,(('8 Cost of Production'!BT37/'1 Enterprises'!BT15)+BT111),0)</f>
        <v>0</v>
      </c>
      <c r="BU116" s="3">
        <f>IF('8 Cost of Production'!BU100&gt;0,(('8 Cost of Production'!BU37/'1 Enterprises'!BU15)+BU111),0)</f>
        <v>0</v>
      </c>
      <c r="BV116" s="3">
        <f>IF('8 Cost of Production'!BV100&gt;0,(('8 Cost of Production'!BV37/'1 Enterprises'!BV15)+BV111),0)</f>
        <v>0</v>
      </c>
      <c r="BW116" s="3">
        <f>IF('8 Cost of Production'!BW100&gt;0,(('8 Cost of Production'!BW37/'1 Enterprises'!BW15)+BW111),0)</f>
        <v>0</v>
      </c>
      <c r="BX116" s="3">
        <f>IF('8 Cost of Production'!BX100&gt;0,(('8 Cost of Production'!BX37/'1 Enterprises'!BX15)+BX111),0)</f>
        <v>0</v>
      </c>
      <c r="BY116" s="3">
        <f>IF('8 Cost of Production'!BY100&gt;0,(('8 Cost of Production'!BY37/'1 Enterprises'!BY15)+BY111),0)</f>
        <v>0</v>
      </c>
      <c r="BZ116" s="3">
        <f>IF('8 Cost of Production'!BZ100&gt;0,(('8 Cost of Production'!BZ37/'1 Enterprises'!BZ15)+BZ111),0)</f>
        <v>0</v>
      </c>
      <c r="CA116" s="3">
        <f>IF('8 Cost of Production'!CA100&gt;0,(('8 Cost of Production'!CA37/'1 Enterprises'!CA15)+CA111),0)</f>
        <v>0</v>
      </c>
      <c r="CB116" s="3">
        <f>IF('8 Cost of Production'!CB100&gt;0,(('8 Cost of Production'!CB37/'1 Enterprises'!CB15)+CB111),0)</f>
        <v>0</v>
      </c>
      <c r="CC116" s="3">
        <f>IF('8 Cost of Production'!CC100&gt;0,(('8 Cost of Production'!CC37/'1 Enterprises'!CC15)+CC111),0)</f>
        <v>0</v>
      </c>
      <c r="CD116" s="3">
        <f>IF('8 Cost of Production'!CD100&gt;0,(('8 Cost of Production'!CD37/'1 Enterprises'!CD15)+CD111),0)</f>
        <v>0</v>
      </c>
      <c r="CE116" s="3">
        <f>IF('8 Cost of Production'!CE100&gt;0,(('8 Cost of Production'!CE37/'1 Enterprises'!CE15)+CE111),0)</f>
        <v>0</v>
      </c>
      <c r="CF116" s="3">
        <f>IF('8 Cost of Production'!CF100&gt;0,(('8 Cost of Production'!CF37/'1 Enterprises'!CF15)+CF111),0)</f>
        <v>0</v>
      </c>
      <c r="CG116" s="3">
        <f>IF('8 Cost of Production'!CG100&gt;0,(('8 Cost of Production'!CG37/'1 Enterprises'!CG15)+CG111),0)</f>
        <v>0</v>
      </c>
      <c r="CH116" s="3">
        <f>IF('8 Cost of Production'!CH100&gt;0,(('8 Cost of Production'!CH37/'1 Enterprises'!CH15)+CH111),0)</f>
        <v>0</v>
      </c>
      <c r="CI116" s="3">
        <f>IF('8 Cost of Production'!CI100&gt;0,(('8 Cost of Production'!CI37/'1 Enterprises'!CI15)+CI111),0)</f>
        <v>0</v>
      </c>
      <c r="CJ116" s="3">
        <f>IF('8 Cost of Production'!CJ100&gt;0,(('8 Cost of Production'!CJ37/'1 Enterprises'!CJ15)+CJ111),0)</f>
        <v>0</v>
      </c>
      <c r="CK116" s="3">
        <f>IF('8 Cost of Production'!CK100&gt;0,(('8 Cost of Production'!CK37/'1 Enterprises'!CK15)+CK111),0)</f>
        <v>0</v>
      </c>
      <c r="CL116" s="3">
        <f>IF('8 Cost of Production'!CL100&gt;0,(('8 Cost of Production'!CL37/'1 Enterprises'!CL15)+CL111),0)</f>
        <v>0</v>
      </c>
      <c r="CM116" s="3">
        <f>IF('8 Cost of Production'!CM100&gt;0,(('8 Cost of Production'!CM37/'1 Enterprises'!CM15)+CM111),0)</f>
        <v>0</v>
      </c>
      <c r="CN116" s="3">
        <f>IF('8 Cost of Production'!CN100&gt;0,(('8 Cost of Production'!CN37/'1 Enterprises'!CN15)+CN111),0)</f>
        <v>0</v>
      </c>
      <c r="CO116" s="3">
        <f>IF('8 Cost of Production'!CO100&gt;0,(('8 Cost of Production'!CO37/'1 Enterprises'!CO15)+CO111),0)</f>
        <v>0</v>
      </c>
      <c r="CP116" s="3">
        <f>IF('8 Cost of Production'!CP100&gt;0,(('8 Cost of Production'!CP37/'1 Enterprises'!CP15)+CP111),0)</f>
        <v>0</v>
      </c>
      <c r="CQ116" s="3">
        <f>IF('8 Cost of Production'!CQ100&gt;0,(('8 Cost of Production'!CQ37/'1 Enterprises'!CQ15)+CQ111),0)</f>
        <v>0</v>
      </c>
      <c r="CR116" s="3">
        <f>IF('8 Cost of Production'!CR100&gt;0,(('8 Cost of Production'!CR37/'1 Enterprises'!CR15)+CR111),0)</f>
        <v>0</v>
      </c>
      <c r="CS116" s="3">
        <f>IF('8 Cost of Production'!CS100&gt;0,(('8 Cost of Production'!CS37/'1 Enterprises'!CS15)+CS111),0)</f>
        <v>0</v>
      </c>
      <c r="CT116" s="3">
        <f>IF('8 Cost of Production'!CT100&gt;0,(('8 Cost of Production'!CT37/'1 Enterprises'!CT15)+CT111),0)</f>
        <v>0</v>
      </c>
      <c r="CU116" s="3">
        <f>IF('8 Cost of Production'!CU100&gt;0,(('8 Cost of Production'!CU37/'1 Enterprises'!CU15)+CU111),0)</f>
        <v>0</v>
      </c>
      <c r="CV116" s="3">
        <f>IF('8 Cost of Production'!CV100&gt;0,(('8 Cost of Production'!CV37/'1 Enterprises'!CV15)+CV111),0)</f>
        <v>0</v>
      </c>
      <c r="CW116" s="3">
        <f>IF('8 Cost of Production'!CW100&gt;0,(('8 Cost of Production'!CW37/'1 Enterprises'!CW15)+CW111),0)</f>
        <v>0</v>
      </c>
      <c r="CX116" s="3">
        <f>IF('8 Cost of Production'!CX100&gt;0,(('8 Cost of Production'!CX37/'1 Enterprises'!CX15)+CX111),0)</f>
        <v>0</v>
      </c>
      <c r="CY116" s="3">
        <f>IF('8 Cost of Production'!CY100&gt;0,(('8 Cost of Production'!CY37/'1 Enterprises'!CY15)+CY111),0)</f>
        <v>0</v>
      </c>
    </row>
    <row r="117" spans="2:103" s="133" customFormat="1" ht="15">
      <c r="B117" s="239" t="s">
        <v>625</v>
      </c>
      <c r="C117" s="240"/>
      <c r="D117" s="242">
        <f>IF(D116&gt;0,(D116/'1 Enterprises'!D8),0)</f>
        <v>0</v>
      </c>
      <c r="E117" s="242">
        <f>IF(E116&gt;0,(E116/'1 Enterprises'!E8),0)</f>
        <v>0</v>
      </c>
      <c r="F117" s="242">
        <f>IF(F116&gt;0,(F116/'1 Enterprises'!F8),0)</f>
        <v>0</v>
      </c>
      <c r="G117" s="242">
        <f>IF(G116&gt;0,(G116/'1 Enterprises'!G8),0)</f>
        <v>0</v>
      </c>
      <c r="H117" s="242">
        <f>IF(H116&gt;0,(H116/'1 Enterprises'!H8),0)</f>
        <v>0</v>
      </c>
      <c r="I117" s="242">
        <f>IF(I116&gt;0,(I116/'1 Enterprises'!I8),0)</f>
        <v>0</v>
      </c>
      <c r="J117" s="242">
        <f>IF(J116&gt;0,(J116/'1 Enterprises'!J8),0)</f>
        <v>0</v>
      </c>
      <c r="K117" s="242">
        <f>IF(K116&gt;0,(K116/'1 Enterprises'!K8),0)</f>
        <v>0</v>
      </c>
      <c r="L117" s="242">
        <f>IF(L116&gt;0,(L116/'1 Enterprises'!L8),0)</f>
        <v>0</v>
      </c>
      <c r="M117" s="242">
        <f>IF(M116&gt;0,(M116/'1 Enterprises'!M8),0)</f>
        <v>0</v>
      </c>
      <c r="N117" s="242">
        <f>IF(N116&gt;0,(N116/'1 Enterprises'!N8),0)</f>
        <v>0</v>
      </c>
      <c r="O117" s="242">
        <f>IF(O116&gt;0,(O116/'1 Enterprises'!O8),0)</f>
        <v>0</v>
      </c>
      <c r="P117" s="242">
        <f>IF(P116&gt;0,(P116/'1 Enterprises'!P8),0)</f>
        <v>0</v>
      </c>
      <c r="Q117" s="242">
        <f>IF(Q116&gt;0,(Q116/'1 Enterprises'!Q8),0)</f>
        <v>0</v>
      </c>
      <c r="R117" s="242">
        <f>IF(R116&gt;0,(R116/'1 Enterprises'!R8),0)</f>
        <v>0</v>
      </c>
      <c r="S117" s="242">
        <f>IF(S116&gt;0,(S116/'1 Enterprises'!S8),0)</f>
        <v>0</v>
      </c>
      <c r="T117" s="242">
        <f>IF(T116&gt;0,(T116/'1 Enterprises'!T8),0)</f>
        <v>0</v>
      </c>
      <c r="U117" s="242">
        <f>IF(U116&gt;0,(U116/'1 Enterprises'!U8),0)</f>
        <v>0</v>
      </c>
      <c r="V117" s="242">
        <f>IF(V116&gt;0,(V116/'1 Enterprises'!V8),0)</f>
        <v>0</v>
      </c>
      <c r="W117" s="242">
        <f>IF(W116&gt;0,(W116/'1 Enterprises'!W8),0)</f>
        <v>0</v>
      </c>
      <c r="X117" s="242">
        <f>IF(X116&gt;0,(X116/'1 Enterprises'!X8),0)</f>
        <v>0</v>
      </c>
      <c r="Y117" s="242">
        <f>IF(Y116&gt;0,(Y116/'1 Enterprises'!Y8),0)</f>
        <v>0</v>
      </c>
      <c r="Z117" s="242">
        <f>IF(Z116&gt;0,(Z116/'1 Enterprises'!Z8),0)</f>
        <v>0</v>
      </c>
      <c r="AA117" s="242">
        <f>IF(AA116&gt;0,(AA116/'1 Enterprises'!AA8),0)</f>
        <v>0</v>
      </c>
      <c r="AB117" s="242">
        <f>IF(AB116&gt;0,(AB116/'1 Enterprises'!AB8),0)</f>
        <v>0</v>
      </c>
      <c r="AC117" s="242">
        <f>IF(AC116&gt;0,(AC116/'1 Enterprises'!AC8),0)</f>
        <v>0</v>
      </c>
      <c r="AD117" s="242">
        <f>IF(AD116&gt;0,(AD116/'1 Enterprises'!AD8),0)</f>
        <v>0</v>
      </c>
      <c r="AE117" s="242">
        <f>IF(AE116&gt;0,(AE116/'1 Enterprises'!AE8),0)</f>
        <v>0</v>
      </c>
      <c r="AF117" s="242">
        <f>IF(AF116&gt;0,(AF116/'1 Enterprises'!AF8),0)</f>
        <v>0</v>
      </c>
      <c r="AG117" s="242">
        <f>IF(AG116&gt;0,(AG116/'1 Enterprises'!AG8),0)</f>
        <v>0</v>
      </c>
      <c r="AH117" s="242">
        <f>IF(AH116&gt;0,(AH116/'1 Enterprises'!AH8),0)</f>
        <v>0</v>
      </c>
      <c r="AI117" s="242">
        <f>IF(AI116&gt;0,(AI116/'1 Enterprises'!AI8),0)</f>
        <v>0</v>
      </c>
      <c r="AJ117" s="242">
        <f>IF(AJ116&gt;0,(AJ116/'1 Enterprises'!AJ8),0)</f>
        <v>0</v>
      </c>
      <c r="AK117" s="242">
        <f>IF(AK116&gt;0,(AK116/'1 Enterprises'!AK8),0)</f>
        <v>0</v>
      </c>
      <c r="AL117" s="242">
        <f>IF(AL116&gt;0,(AL116/'1 Enterprises'!AL8),0)</f>
        <v>0</v>
      </c>
      <c r="AM117" s="242">
        <f>IF(AM116&gt;0,(AM116/'1 Enterprises'!AM8),0)</f>
        <v>0</v>
      </c>
      <c r="AN117" s="242">
        <f>IF(AN116&gt;0,(AN116/'1 Enterprises'!AN8),0)</f>
        <v>0</v>
      </c>
      <c r="AO117" s="242">
        <f>IF(AO116&gt;0,(AO116/'1 Enterprises'!AO8),0)</f>
        <v>0</v>
      </c>
      <c r="AP117" s="242">
        <f>IF(AP116&gt;0,(AP116/'1 Enterprises'!AP8),0)</f>
        <v>0</v>
      </c>
      <c r="AQ117" s="242">
        <f>IF(AQ116&gt;0,(AQ116/'1 Enterprises'!AQ8),0)</f>
        <v>0</v>
      </c>
      <c r="AR117" s="242">
        <f>IF(AR116&gt;0,(AR116/'1 Enterprises'!AR8),0)</f>
        <v>0</v>
      </c>
      <c r="AS117" s="242">
        <f>IF(AS116&gt;0,(AS116/'1 Enterprises'!AS8),0)</f>
        <v>0</v>
      </c>
      <c r="AT117" s="242">
        <f>IF(AT116&gt;0,(AT116/'1 Enterprises'!AT8),0)</f>
        <v>0</v>
      </c>
      <c r="AU117" s="242">
        <f>IF(AU116&gt;0,(AU116/'1 Enterprises'!AU8),0)</f>
        <v>0</v>
      </c>
      <c r="AV117" s="242">
        <f>IF(AV116&gt;0,(AV116/'1 Enterprises'!AV8),0)</f>
        <v>0</v>
      </c>
      <c r="AW117" s="242">
        <f>IF(AW116&gt;0,(AW116/'1 Enterprises'!AW8),0)</f>
        <v>0</v>
      </c>
      <c r="AX117" s="242">
        <f>IF(AX116&gt;0,(AX116/'1 Enterprises'!AX8),0)</f>
        <v>0</v>
      </c>
      <c r="AY117" s="242">
        <f>IF(AY116&gt;0,(AY116/'1 Enterprises'!AY8),0)</f>
        <v>0</v>
      </c>
      <c r="AZ117" s="242">
        <f>IF(AZ116&gt;0,(AZ116/'1 Enterprises'!AZ8),0)</f>
        <v>0</v>
      </c>
      <c r="BA117" s="242">
        <f>IF(BA116&gt;0,(BA116/'1 Enterprises'!BA8),0)</f>
        <v>0</v>
      </c>
      <c r="BB117" s="242">
        <f>IF(BB116&gt;0,(BB116/'1 Enterprises'!BB8),0)</f>
        <v>0</v>
      </c>
      <c r="BC117" s="242">
        <f>IF(BC116&gt;0,(BC116/'1 Enterprises'!BC8),0)</f>
        <v>0</v>
      </c>
      <c r="BD117" s="242">
        <f>IF(BD116&gt;0,(BD116/'1 Enterprises'!BD8),0)</f>
        <v>0</v>
      </c>
      <c r="BE117" s="242">
        <f>IF(BE116&gt;0,(BE116/'1 Enterprises'!BE8),0)</f>
        <v>0</v>
      </c>
      <c r="BF117" s="242">
        <f>IF(BF116&gt;0,(BF116/'1 Enterprises'!BF8),0)</f>
        <v>0</v>
      </c>
      <c r="BG117" s="242">
        <f>IF(BG116&gt;0,(BG116/'1 Enterprises'!BG8),0)</f>
        <v>0</v>
      </c>
      <c r="BH117" s="242">
        <f>IF(BH116&gt;0,(BH116/'1 Enterprises'!BH8),0)</f>
        <v>0</v>
      </c>
      <c r="BI117" s="242">
        <f>IF(BI116&gt;0,(BI116/'1 Enterprises'!BI8),0)</f>
        <v>0</v>
      </c>
      <c r="BJ117" s="242">
        <f>IF(BJ116&gt;0,(BJ116/'1 Enterprises'!BJ8),0)</f>
        <v>0</v>
      </c>
      <c r="BK117" s="242">
        <f>IF(BK116&gt;0,(BK116/'1 Enterprises'!BK8),0)</f>
        <v>0</v>
      </c>
      <c r="BL117" s="242">
        <f>IF(BL116&gt;0,(BL116/'1 Enterprises'!BL8),0)</f>
        <v>0</v>
      </c>
      <c r="BM117" s="242">
        <f>IF(BM116&gt;0,(BM116/'1 Enterprises'!BM8),0)</f>
        <v>0</v>
      </c>
      <c r="BN117" s="242">
        <f>IF(BN116&gt;0,(BN116/'1 Enterprises'!BN8),0)</f>
        <v>0</v>
      </c>
      <c r="BO117" s="242">
        <f>IF(BO116&gt;0,(BO116/'1 Enterprises'!BO8),0)</f>
        <v>0</v>
      </c>
      <c r="BP117" s="242">
        <f>IF(BP116&gt;0,(BP116/'1 Enterprises'!BP8),0)</f>
        <v>0</v>
      </c>
      <c r="BQ117" s="242">
        <f>IF(BQ116&gt;0,(BQ116/'1 Enterprises'!BQ8),0)</f>
        <v>0</v>
      </c>
      <c r="BR117" s="242">
        <f>IF(BR116&gt;0,(BR116/'1 Enterprises'!BR8),0)</f>
        <v>0</v>
      </c>
      <c r="BS117" s="242">
        <f>IF(BS116&gt;0,(BS116/'1 Enterprises'!BS8),0)</f>
        <v>0</v>
      </c>
      <c r="BT117" s="242">
        <f>IF(BT116&gt;0,(BT116/'1 Enterprises'!BT8),0)</f>
        <v>0</v>
      </c>
      <c r="BU117" s="242">
        <f>IF(BU116&gt;0,(BU116/'1 Enterprises'!BU8),0)</f>
        <v>0</v>
      </c>
      <c r="BV117" s="242">
        <f>IF(BV116&gt;0,(BV116/'1 Enterprises'!BV8),0)</f>
        <v>0</v>
      </c>
      <c r="BW117" s="242">
        <f>IF(BW116&gt;0,(BW116/'1 Enterprises'!BW8),0)</f>
        <v>0</v>
      </c>
      <c r="BX117" s="242">
        <f>IF(BX116&gt;0,(BX116/'1 Enterprises'!BX8),0)</f>
        <v>0</v>
      </c>
      <c r="BY117" s="242">
        <f>IF(BY116&gt;0,(BY116/'1 Enterprises'!BY8),0)</f>
        <v>0</v>
      </c>
      <c r="BZ117" s="242">
        <f>IF(BZ116&gt;0,(BZ116/'1 Enterprises'!BZ8),0)</f>
        <v>0</v>
      </c>
      <c r="CA117" s="242">
        <f>IF(CA116&gt;0,(CA116/'1 Enterprises'!CA8),0)</f>
        <v>0</v>
      </c>
      <c r="CB117" s="242">
        <f>IF(CB116&gt;0,(CB116/'1 Enterprises'!CB8),0)</f>
        <v>0</v>
      </c>
      <c r="CC117" s="242">
        <f>IF(CC116&gt;0,(CC116/'1 Enterprises'!CC8),0)</f>
        <v>0</v>
      </c>
      <c r="CD117" s="242">
        <f>IF(CD116&gt;0,(CD116/'1 Enterprises'!CD8),0)</f>
        <v>0</v>
      </c>
      <c r="CE117" s="242">
        <f>IF(CE116&gt;0,(CE116/'1 Enterprises'!CE8),0)</f>
        <v>0</v>
      </c>
      <c r="CF117" s="242">
        <f>IF(CF116&gt;0,(CF116/'1 Enterprises'!CF8),0)</f>
        <v>0</v>
      </c>
      <c r="CG117" s="242">
        <f>IF(CG116&gt;0,(CG116/'1 Enterprises'!CG8),0)</f>
        <v>0</v>
      </c>
      <c r="CH117" s="242">
        <f>IF(CH116&gt;0,(CH116/'1 Enterprises'!CH8),0)</f>
        <v>0</v>
      </c>
      <c r="CI117" s="242">
        <f>IF(CI116&gt;0,(CI116/'1 Enterprises'!CI8),0)</f>
        <v>0</v>
      </c>
      <c r="CJ117" s="242">
        <f>IF(CJ116&gt;0,(CJ116/'1 Enterprises'!CJ8),0)</f>
        <v>0</v>
      </c>
      <c r="CK117" s="242">
        <f>IF(CK116&gt;0,(CK116/'1 Enterprises'!CK8),0)</f>
        <v>0</v>
      </c>
      <c r="CL117" s="242">
        <f>IF(CL116&gt;0,(CL116/'1 Enterprises'!CL8),0)</f>
        <v>0</v>
      </c>
      <c r="CM117" s="242">
        <f>IF(CM116&gt;0,(CM116/'1 Enterprises'!CM8),0)</f>
        <v>0</v>
      </c>
      <c r="CN117" s="242">
        <f>IF(CN116&gt;0,(CN116/'1 Enterprises'!CN8),0)</f>
        <v>0</v>
      </c>
      <c r="CO117" s="242">
        <f>IF(CO116&gt;0,(CO116/'1 Enterprises'!CO8),0)</f>
        <v>0</v>
      </c>
      <c r="CP117" s="242">
        <f>IF(CP116&gt;0,(CP116/'1 Enterprises'!CP8),0)</f>
        <v>0</v>
      </c>
      <c r="CQ117" s="242">
        <f>IF(CQ116&gt;0,(CQ116/'1 Enterprises'!CQ8),0)</f>
        <v>0</v>
      </c>
      <c r="CR117" s="242">
        <f>IF(CR116&gt;0,(CR116/'1 Enterprises'!CR8),0)</f>
        <v>0</v>
      </c>
      <c r="CS117" s="242">
        <f>IF(CS116&gt;0,(CS116/'1 Enterprises'!CS8),0)</f>
        <v>0</v>
      </c>
      <c r="CT117" s="242">
        <f>IF(CT116&gt;0,(CT116/'1 Enterprises'!CT8),0)</f>
        <v>0</v>
      </c>
      <c r="CU117" s="242">
        <f>IF(CU116&gt;0,(CU116/'1 Enterprises'!CU8),0)</f>
        <v>0</v>
      </c>
      <c r="CV117" s="242">
        <f>IF(CV116&gt;0,(CV116/'1 Enterprises'!CV8),0)</f>
        <v>0</v>
      </c>
      <c r="CW117" s="242">
        <f>IF(CW116&gt;0,(CW116/'1 Enterprises'!CW8),0)</f>
        <v>0</v>
      </c>
      <c r="CX117" s="242">
        <f>IF(CX116&gt;0,(CX116/'1 Enterprises'!CX8),0)</f>
        <v>0</v>
      </c>
      <c r="CY117" s="242">
        <f>IF(CY116&gt;0,(CY116/'1 Enterprises'!CY8),0)</f>
        <v>0</v>
      </c>
    </row>
    <row r="118" spans="2:28" ht="12">
      <c r="B118" s="63"/>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ht="12">
      <c r="B119"/>
    </row>
  </sheetData>
  <sheetProtection/>
  <printOptions/>
  <pageMargins left="0.75" right="0.75" top="0.25" bottom="0.5" header="0"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A. Betz</dc:creator>
  <cp:keywords/>
  <dc:description/>
  <cp:lastModifiedBy>Tom Fernandez</cp:lastModifiedBy>
  <cp:lastPrinted>2007-03-01T11:35:15Z</cp:lastPrinted>
  <dcterms:created xsi:type="dcterms:W3CDTF">2001-01-08T02:30:23Z</dcterms:created>
  <dcterms:modified xsi:type="dcterms:W3CDTF">2009-03-02T16:56:32Z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