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0"/>
  </bookViews>
  <sheets>
    <sheet name="Raw Data Entry" sheetId="1" r:id="rId1"/>
    <sheet name="Raw Uniformity Graph" sheetId="2" r:id="rId2"/>
    <sheet name="Clean Data Entry" sheetId="3" r:id="rId3"/>
    <sheet name="Clean Uniformity Graph" sheetId="4" r:id="rId4"/>
  </sheets>
  <definedNames>
    <definedName name="_xlnm.Print_Area" localSheetId="2">'Clean Data Entry'!$A$2:$M$211</definedName>
    <definedName name="_xlnm.Print_Area" localSheetId="0">'Raw 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comments3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<sst xmlns="http://schemas.openxmlformats.org/spreadsheetml/2006/main" count="128" uniqueCount="58">
  <si>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</si>
  <si>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</si>
  <si>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</si>
  <si>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</si>
  <si>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</si>
  <si>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</si>
  <si>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</si>
  <si>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</si>
  <si>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</si>
  <si>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</si>
  <si>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</si>
  <si>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</si>
  <si>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</si>
  <si>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</si>
  <si>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</si>
  <si>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</si>
  <si>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</si>
  <si>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</si>
  <si>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</si>
  <si>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</si>
  <si>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</si>
  <si>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</si>
  <si>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</si>
  <si>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</si>
  <si>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</si>
  <si>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</si>
  <si>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</si>
  <si>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</si>
  <si>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</si>
  <si>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</si>
  <si>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</si>
  <si>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</si>
  <si>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</si>
  <si>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</si>
  <si>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</si>
  <si>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</si>
  <si>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</si>
  <si>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</si>
  <si>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</si>
  <si>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</si>
  <si>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</si>
  <si>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</si>
  <si>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</si>
  <si>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</si>
  <si>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</si>
  <si>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</si>
  <si>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</si>
  <si>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Inches/Hour</t>
  </si>
  <si>
    <t>Tower 2</t>
  </si>
  <si>
    <t>Tower 3</t>
  </si>
  <si>
    <t>Tower 4</t>
  </si>
  <si>
    <t>Tower 1</t>
  </si>
  <si>
    <t>Valley 6 tower + corner</t>
  </si>
  <si>
    <t>Tower 5</t>
  </si>
  <si>
    <t>Tower 6</t>
  </si>
  <si>
    <t>Tower 7</t>
  </si>
  <si>
    <t>Rochester raw data</t>
  </si>
  <si>
    <t>Rochester clean data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</si>
</sst>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0" fontId="0" fillId="0" borderId="0" xfId="59" applyNumberFormat="1" applyFont="1" applyAlignment="1">
      <alignment horizontal="center" vertical="center"/>
    </xf>
    <xf numFmtId="9" fontId="0" fillId="0" borderId="0" xfId="59" applyFont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085"/>
          <c:w val="0.812"/>
          <c:h val="0.83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'Raw 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  <c:pt idx="142">
                  <c:v>1410</c:v>
                </c:pt>
                <c:pt idx="143">
                  <c:v>1420</c:v>
                </c:pt>
                <c:pt idx="144">
                  <c:v>1430</c:v>
                </c:pt>
              </c:numCache>
            </c:numRef>
          </c:xVal>
          <c:yVal>
            <c:numRef>
              <c:f>'Raw Data Entry'!$D$23:$D$204</c:f>
              <c:numCache>
                <c:ptCount val="182"/>
                <c:pt idx="15">
                  <c:v>165</c:v>
                </c:pt>
                <c:pt idx="16">
                  <c:v>165</c:v>
                </c:pt>
                <c:pt idx="17">
                  <c:v>125</c:v>
                </c:pt>
                <c:pt idx="18">
                  <c:v>175</c:v>
                </c:pt>
                <c:pt idx="19">
                  <c:v>125</c:v>
                </c:pt>
                <c:pt idx="20">
                  <c:v>110</c:v>
                </c:pt>
                <c:pt idx="21">
                  <c:v>120</c:v>
                </c:pt>
                <c:pt idx="22">
                  <c:v>110</c:v>
                </c:pt>
                <c:pt idx="23">
                  <c:v>170</c:v>
                </c:pt>
                <c:pt idx="24">
                  <c:v>150</c:v>
                </c:pt>
                <c:pt idx="25">
                  <c:v>135</c:v>
                </c:pt>
                <c:pt idx="26">
                  <c:v>145</c:v>
                </c:pt>
                <c:pt idx="27">
                  <c:v>125</c:v>
                </c:pt>
                <c:pt idx="28">
                  <c:v>160</c:v>
                </c:pt>
                <c:pt idx="29">
                  <c:v>150</c:v>
                </c:pt>
                <c:pt idx="30">
                  <c:v>135</c:v>
                </c:pt>
                <c:pt idx="31">
                  <c:v>120</c:v>
                </c:pt>
                <c:pt idx="32">
                  <c:v>165</c:v>
                </c:pt>
                <c:pt idx="33">
                  <c:v>155</c:v>
                </c:pt>
                <c:pt idx="34">
                  <c:v>150</c:v>
                </c:pt>
                <c:pt idx="35">
                  <c:v>155</c:v>
                </c:pt>
                <c:pt idx="36">
                  <c:v>130</c:v>
                </c:pt>
                <c:pt idx="37">
                  <c:v>105</c:v>
                </c:pt>
                <c:pt idx="38">
                  <c:v>145</c:v>
                </c:pt>
                <c:pt idx="39">
                  <c:v>150</c:v>
                </c:pt>
                <c:pt idx="40">
                  <c:v>140</c:v>
                </c:pt>
                <c:pt idx="41">
                  <c:v>115</c:v>
                </c:pt>
                <c:pt idx="42">
                  <c:v>120</c:v>
                </c:pt>
                <c:pt idx="43">
                  <c:v>100</c:v>
                </c:pt>
                <c:pt idx="44">
                  <c:v>70</c:v>
                </c:pt>
                <c:pt idx="45">
                  <c:v>90</c:v>
                </c:pt>
                <c:pt idx="46">
                  <c:v>140</c:v>
                </c:pt>
                <c:pt idx="47">
                  <c:v>145</c:v>
                </c:pt>
                <c:pt idx="48">
                  <c:v>135</c:v>
                </c:pt>
                <c:pt idx="49">
                  <c:v>115</c:v>
                </c:pt>
                <c:pt idx="50">
                  <c:v>145</c:v>
                </c:pt>
                <c:pt idx="51">
                  <c:v>155</c:v>
                </c:pt>
                <c:pt idx="52">
                  <c:v>95</c:v>
                </c:pt>
                <c:pt idx="53">
                  <c:v>140</c:v>
                </c:pt>
                <c:pt idx="54">
                  <c:v>125</c:v>
                </c:pt>
                <c:pt idx="55">
                  <c:v>115</c:v>
                </c:pt>
                <c:pt idx="56">
                  <c:v>170</c:v>
                </c:pt>
                <c:pt idx="57">
                  <c:v>170</c:v>
                </c:pt>
                <c:pt idx="59">
                  <c:v>150</c:v>
                </c:pt>
                <c:pt idx="60">
                  <c:v>135</c:v>
                </c:pt>
                <c:pt idx="61">
                  <c:v>140</c:v>
                </c:pt>
                <c:pt idx="62">
                  <c:v>135</c:v>
                </c:pt>
                <c:pt idx="63">
                  <c:v>150</c:v>
                </c:pt>
                <c:pt idx="64">
                  <c:v>110</c:v>
                </c:pt>
                <c:pt idx="65">
                  <c:v>110</c:v>
                </c:pt>
                <c:pt idx="66">
                  <c:v>145</c:v>
                </c:pt>
                <c:pt idx="67">
                  <c:v>120</c:v>
                </c:pt>
                <c:pt idx="68">
                  <c:v>120</c:v>
                </c:pt>
                <c:pt idx="69">
                  <c:v>115</c:v>
                </c:pt>
                <c:pt idx="70">
                  <c:v>120</c:v>
                </c:pt>
                <c:pt idx="71">
                  <c:v>125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115</c:v>
                </c:pt>
                <c:pt idx="76">
                  <c:v>110</c:v>
                </c:pt>
                <c:pt idx="77">
                  <c:v>80</c:v>
                </c:pt>
                <c:pt idx="78">
                  <c:v>95</c:v>
                </c:pt>
                <c:pt idx="79">
                  <c:v>110</c:v>
                </c:pt>
                <c:pt idx="80">
                  <c:v>120</c:v>
                </c:pt>
                <c:pt idx="81">
                  <c:v>110</c:v>
                </c:pt>
                <c:pt idx="82">
                  <c:v>150</c:v>
                </c:pt>
                <c:pt idx="83">
                  <c:v>105</c:v>
                </c:pt>
                <c:pt idx="84">
                  <c:v>120</c:v>
                </c:pt>
                <c:pt idx="85">
                  <c:v>75</c:v>
                </c:pt>
                <c:pt idx="86">
                  <c:v>75</c:v>
                </c:pt>
                <c:pt idx="87">
                  <c:v>65</c:v>
                </c:pt>
                <c:pt idx="88">
                  <c:v>115</c:v>
                </c:pt>
                <c:pt idx="89">
                  <c:v>95</c:v>
                </c:pt>
                <c:pt idx="90">
                  <c:v>105</c:v>
                </c:pt>
                <c:pt idx="91">
                  <c:v>105</c:v>
                </c:pt>
                <c:pt idx="92">
                  <c:v>120</c:v>
                </c:pt>
                <c:pt idx="93">
                  <c:v>110</c:v>
                </c:pt>
                <c:pt idx="94">
                  <c:v>105</c:v>
                </c:pt>
                <c:pt idx="95">
                  <c:v>105</c:v>
                </c:pt>
                <c:pt idx="96">
                  <c:v>105</c:v>
                </c:pt>
                <c:pt idx="97">
                  <c:v>105</c:v>
                </c:pt>
                <c:pt idx="98">
                  <c:v>110</c:v>
                </c:pt>
                <c:pt idx="99">
                  <c:v>115</c:v>
                </c:pt>
                <c:pt idx="100">
                  <c:v>105</c:v>
                </c:pt>
                <c:pt idx="101">
                  <c:v>105</c:v>
                </c:pt>
                <c:pt idx="102">
                  <c:v>120</c:v>
                </c:pt>
                <c:pt idx="103">
                  <c:v>85</c:v>
                </c:pt>
                <c:pt idx="104">
                  <c:v>90</c:v>
                </c:pt>
                <c:pt idx="105">
                  <c:v>125</c:v>
                </c:pt>
                <c:pt idx="106">
                  <c:v>100</c:v>
                </c:pt>
                <c:pt idx="107">
                  <c:v>100</c:v>
                </c:pt>
                <c:pt idx="108">
                  <c:v>110</c:v>
                </c:pt>
                <c:pt idx="109">
                  <c:v>130</c:v>
                </c:pt>
                <c:pt idx="110">
                  <c:v>105</c:v>
                </c:pt>
                <c:pt idx="111">
                  <c:v>115</c:v>
                </c:pt>
                <c:pt idx="112">
                  <c:v>125</c:v>
                </c:pt>
                <c:pt idx="113">
                  <c:v>95</c:v>
                </c:pt>
                <c:pt idx="114">
                  <c:v>95</c:v>
                </c:pt>
                <c:pt idx="115">
                  <c:v>105</c:v>
                </c:pt>
                <c:pt idx="116">
                  <c:v>110</c:v>
                </c:pt>
                <c:pt idx="117">
                  <c:v>100</c:v>
                </c:pt>
                <c:pt idx="118">
                  <c:v>90</c:v>
                </c:pt>
                <c:pt idx="119">
                  <c:v>95</c:v>
                </c:pt>
                <c:pt idx="120">
                  <c:v>95</c:v>
                </c:pt>
                <c:pt idx="121">
                  <c:v>105</c:v>
                </c:pt>
                <c:pt idx="122">
                  <c:v>110</c:v>
                </c:pt>
                <c:pt idx="123">
                  <c:v>120</c:v>
                </c:pt>
                <c:pt idx="124">
                  <c:v>120</c:v>
                </c:pt>
                <c:pt idx="125">
                  <c:v>100</c:v>
                </c:pt>
                <c:pt idx="126">
                  <c:v>115</c:v>
                </c:pt>
                <c:pt idx="127">
                  <c:v>110</c:v>
                </c:pt>
                <c:pt idx="128">
                  <c:v>100</c:v>
                </c:pt>
                <c:pt idx="129">
                  <c:v>120</c:v>
                </c:pt>
                <c:pt idx="130">
                  <c:v>100</c:v>
                </c:pt>
                <c:pt idx="131">
                  <c:v>75</c:v>
                </c:pt>
                <c:pt idx="132">
                  <c:v>55</c:v>
                </c:pt>
                <c:pt idx="133">
                  <c:v>65</c:v>
                </c:pt>
                <c:pt idx="134">
                  <c:v>50</c:v>
                </c:pt>
                <c:pt idx="135">
                  <c:v>35</c:v>
                </c:pt>
                <c:pt idx="136">
                  <c:v>35</c:v>
                </c:pt>
                <c:pt idx="137">
                  <c:v>55</c:v>
                </c:pt>
                <c:pt idx="138">
                  <c:v>65</c:v>
                </c:pt>
                <c:pt idx="139">
                  <c:v>65</c:v>
                </c:pt>
                <c:pt idx="140">
                  <c:v>85</c:v>
                </c:pt>
                <c:pt idx="141">
                  <c:v>110</c:v>
                </c:pt>
                <c:pt idx="142">
                  <c:v>120</c:v>
                </c:pt>
                <c:pt idx="143">
                  <c:v>65</c:v>
                </c:pt>
                <c:pt idx="144">
                  <c:v>30</c:v>
                </c:pt>
              </c:numCache>
            </c:numRef>
          </c:yVal>
          <c:smooth val="0"/>
        </c:ser>
        <c:axId val="914025"/>
        <c:axId val="8226226"/>
      </c:scatterChart>
      <c:valAx>
        <c:axId val="91402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26226"/>
        <c:crosses val="autoZero"/>
        <c:crossBetween val="midCat"/>
        <c:dispUnits/>
      </c:valAx>
      <c:valAx>
        <c:axId val="8226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40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25"/>
          <c:y val="0.68"/>
          <c:w val="0.140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085"/>
          <c:w val="0.812"/>
          <c:h val="0.829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'Clean 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  <c:pt idx="142">
                  <c:v>1410</c:v>
                </c:pt>
              </c:numCache>
            </c:numRef>
          </c:xVal>
          <c:yVal>
            <c:numRef>
              <c:f>'Clean Data Entry'!$D$23:$D$204</c:f>
              <c:numCache>
                <c:ptCount val="182"/>
                <c:pt idx="15">
                  <c:v>165</c:v>
                </c:pt>
                <c:pt idx="16">
                  <c:v>165</c:v>
                </c:pt>
                <c:pt idx="17">
                  <c:v>125</c:v>
                </c:pt>
                <c:pt idx="18">
                  <c:v>175</c:v>
                </c:pt>
                <c:pt idx="19">
                  <c:v>125</c:v>
                </c:pt>
                <c:pt idx="20">
                  <c:v>110</c:v>
                </c:pt>
                <c:pt idx="21">
                  <c:v>120</c:v>
                </c:pt>
                <c:pt idx="22">
                  <c:v>110</c:v>
                </c:pt>
                <c:pt idx="23">
                  <c:v>170</c:v>
                </c:pt>
                <c:pt idx="24">
                  <c:v>150</c:v>
                </c:pt>
                <c:pt idx="25">
                  <c:v>135</c:v>
                </c:pt>
                <c:pt idx="26">
                  <c:v>145</c:v>
                </c:pt>
                <c:pt idx="27">
                  <c:v>125</c:v>
                </c:pt>
                <c:pt idx="28">
                  <c:v>160</c:v>
                </c:pt>
                <c:pt idx="29">
                  <c:v>150</c:v>
                </c:pt>
                <c:pt idx="30">
                  <c:v>135</c:v>
                </c:pt>
                <c:pt idx="31">
                  <c:v>120</c:v>
                </c:pt>
                <c:pt idx="32">
                  <c:v>165</c:v>
                </c:pt>
                <c:pt idx="33">
                  <c:v>155</c:v>
                </c:pt>
                <c:pt idx="34">
                  <c:v>150</c:v>
                </c:pt>
                <c:pt idx="35">
                  <c:v>155</c:v>
                </c:pt>
                <c:pt idx="36">
                  <c:v>130</c:v>
                </c:pt>
                <c:pt idx="37">
                  <c:v>105</c:v>
                </c:pt>
                <c:pt idx="38">
                  <c:v>145</c:v>
                </c:pt>
                <c:pt idx="39">
                  <c:v>150</c:v>
                </c:pt>
                <c:pt idx="40">
                  <c:v>140</c:v>
                </c:pt>
                <c:pt idx="41">
                  <c:v>115</c:v>
                </c:pt>
                <c:pt idx="42">
                  <c:v>120</c:v>
                </c:pt>
                <c:pt idx="43">
                  <c:v>100</c:v>
                </c:pt>
                <c:pt idx="44">
                  <c:v>70</c:v>
                </c:pt>
                <c:pt idx="45">
                  <c:v>90</c:v>
                </c:pt>
                <c:pt idx="46">
                  <c:v>140</c:v>
                </c:pt>
                <c:pt idx="47">
                  <c:v>145</c:v>
                </c:pt>
                <c:pt idx="48">
                  <c:v>135</c:v>
                </c:pt>
                <c:pt idx="49">
                  <c:v>115</c:v>
                </c:pt>
                <c:pt idx="50">
                  <c:v>145</c:v>
                </c:pt>
                <c:pt idx="51">
                  <c:v>155</c:v>
                </c:pt>
                <c:pt idx="52">
                  <c:v>95</c:v>
                </c:pt>
                <c:pt idx="53">
                  <c:v>140</c:v>
                </c:pt>
                <c:pt idx="54">
                  <c:v>125</c:v>
                </c:pt>
                <c:pt idx="55">
                  <c:v>115</c:v>
                </c:pt>
                <c:pt idx="56">
                  <c:v>170</c:v>
                </c:pt>
                <c:pt idx="57">
                  <c:v>170</c:v>
                </c:pt>
                <c:pt idx="59">
                  <c:v>150</c:v>
                </c:pt>
                <c:pt idx="60">
                  <c:v>135</c:v>
                </c:pt>
                <c:pt idx="61">
                  <c:v>140</c:v>
                </c:pt>
                <c:pt idx="62">
                  <c:v>135</c:v>
                </c:pt>
                <c:pt idx="63">
                  <c:v>150</c:v>
                </c:pt>
                <c:pt idx="64">
                  <c:v>110</c:v>
                </c:pt>
                <c:pt idx="65">
                  <c:v>110</c:v>
                </c:pt>
                <c:pt idx="66">
                  <c:v>145</c:v>
                </c:pt>
                <c:pt idx="67">
                  <c:v>120</c:v>
                </c:pt>
                <c:pt idx="68">
                  <c:v>120</c:v>
                </c:pt>
                <c:pt idx="69">
                  <c:v>115</c:v>
                </c:pt>
                <c:pt idx="70">
                  <c:v>120</c:v>
                </c:pt>
                <c:pt idx="71">
                  <c:v>125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115</c:v>
                </c:pt>
                <c:pt idx="76">
                  <c:v>110</c:v>
                </c:pt>
                <c:pt idx="77">
                  <c:v>80</c:v>
                </c:pt>
                <c:pt idx="78">
                  <c:v>95</c:v>
                </c:pt>
                <c:pt idx="79">
                  <c:v>110</c:v>
                </c:pt>
                <c:pt idx="80">
                  <c:v>120</c:v>
                </c:pt>
                <c:pt idx="81">
                  <c:v>110</c:v>
                </c:pt>
                <c:pt idx="82">
                  <c:v>150</c:v>
                </c:pt>
                <c:pt idx="83">
                  <c:v>105</c:v>
                </c:pt>
                <c:pt idx="84">
                  <c:v>120</c:v>
                </c:pt>
                <c:pt idx="85">
                  <c:v>75</c:v>
                </c:pt>
                <c:pt idx="86">
                  <c:v>75</c:v>
                </c:pt>
                <c:pt idx="87">
                  <c:v>65</c:v>
                </c:pt>
                <c:pt idx="88">
                  <c:v>115</c:v>
                </c:pt>
                <c:pt idx="89">
                  <c:v>95</c:v>
                </c:pt>
                <c:pt idx="90">
                  <c:v>105</c:v>
                </c:pt>
                <c:pt idx="91">
                  <c:v>105</c:v>
                </c:pt>
                <c:pt idx="92">
                  <c:v>120</c:v>
                </c:pt>
                <c:pt idx="93">
                  <c:v>110</c:v>
                </c:pt>
                <c:pt idx="94">
                  <c:v>105</c:v>
                </c:pt>
                <c:pt idx="95">
                  <c:v>105</c:v>
                </c:pt>
                <c:pt idx="96">
                  <c:v>105</c:v>
                </c:pt>
                <c:pt idx="97">
                  <c:v>105</c:v>
                </c:pt>
                <c:pt idx="98">
                  <c:v>110</c:v>
                </c:pt>
                <c:pt idx="99">
                  <c:v>115</c:v>
                </c:pt>
                <c:pt idx="100">
                  <c:v>105</c:v>
                </c:pt>
                <c:pt idx="101">
                  <c:v>105</c:v>
                </c:pt>
                <c:pt idx="102">
                  <c:v>120</c:v>
                </c:pt>
                <c:pt idx="103">
                  <c:v>85</c:v>
                </c:pt>
                <c:pt idx="104">
                  <c:v>90</c:v>
                </c:pt>
                <c:pt idx="105">
                  <c:v>125</c:v>
                </c:pt>
                <c:pt idx="106">
                  <c:v>100</c:v>
                </c:pt>
                <c:pt idx="107">
                  <c:v>100</c:v>
                </c:pt>
                <c:pt idx="108">
                  <c:v>110</c:v>
                </c:pt>
                <c:pt idx="109">
                  <c:v>130</c:v>
                </c:pt>
                <c:pt idx="110">
                  <c:v>105</c:v>
                </c:pt>
                <c:pt idx="111">
                  <c:v>115</c:v>
                </c:pt>
                <c:pt idx="112">
                  <c:v>125</c:v>
                </c:pt>
                <c:pt idx="113">
                  <c:v>95</c:v>
                </c:pt>
                <c:pt idx="114">
                  <c:v>95</c:v>
                </c:pt>
                <c:pt idx="115">
                  <c:v>105</c:v>
                </c:pt>
                <c:pt idx="116">
                  <c:v>110</c:v>
                </c:pt>
                <c:pt idx="117">
                  <c:v>100</c:v>
                </c:pt>
                <c:pt idx="118">
                  <c:v>90</c:v>
                </c:pt>
                <c:pt idx="119">
                  <c:v>95</c:v>
                </c:pt>
                <c:pt idx="120">
                  <c:v>95</c:v>
                </c:pt>
                <c:pt idx="121">
                  <c:v>105</c:v>
                </c:pt>
                <c:pt idx="122">
                  <c:v>110</c:v>
                </c:pt>
                <c:pt idx="123">
                  <c:v>120</c:v>
                </c:pt>
                <c:pt idx="124">
                  <c:v>120</c:v>
                </c:pt>
                <c:pt idx="125">
                  <c:v>100</c:v>
                </c:pt>
                <c:pt idx="126">
                  <c:v>115</c:v>
                </c:pt>
                <c:pt idx="127">
                  <c:v>110</c:v>
                </c:pt>
                <c:pt idx="128">
                  <c:v>100</c:v>
                </c:pt>
                <c:pt idx="129">
                  <c:v>120</c:v>
                </c:pt>
                <c:pt idx="130">
                  <c:v>100</c:v>
                </c:pt>
                <c:pt idx="131">
                  <c:v>75</c:v>
                </c:pt>
                <c:pt idx="132">
                  <c:v>55</c:v>
                </c:pt>
                <c:pt idx="133">
                  <c:v>65</c:v>
                </c:pt>
                <c:pt idx="134">
                  <c:v>50</c:v>
                </c:pt>
                <c:pt idx="135">
                  <c:v>35</c:v>
                </c:pt>
                <c:pt idx="136">
                  <c:v>35</c:v>
                </c:pt>
                <c:pt idx="137">
                  <c:v>55</c:v>
                </c:pt>
                <c:pt idx="138">
                  <c:v>65</c:v>
                </c:pt>
                <c:pt idx="139">
                  <c:v>65</c:v>
                </c:pt>
                <c:pt idx="140">
                  <c:v>85</c:v>
                </c:pt>
                <c:pt idx="141">
                  <c:v>110</c:v>
                </c:pt>
                <c:pt idx="142">
                  <c:v>120</c:v>
                </c:pt>
              </c:numCache>
            </c:numRef>
          </c:yVal>
          <c:smooth val="0"/>
        </c:ser>
        <c:axId val="6927171"/>
        <c:axId val="62344540"/>
      </c:scatterChart>
      <c:valAx>
        <c:axId val="692717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44540"/>
        <c:crosses val="autoZero"/>
        <c:crossBetween val="midCat"/>
        <c:dispUnits/>
      </c:valAx>
      <c:valAx>
        <c:axId val="62344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9271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"/>
          <c:y val="0.6807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0.26025</cdr:x>
      <cdr:y>0.149</cdr:y>
    </cdr:from>
    <cdr:to>
      <cdr:x>0.26025</cdr:x>
      <cdr:y>0.78875</cdr:y>
    </cdr:to>
    <cdr:sp>
      <cdr:nvSpPr>
        <cdr:cNvPr id="1" name="Line 4"/>
        <cdr:cNvSpPr>
          <a:spLocks/>
        </cdr:cNvSpPr>
      </cdr:nvSpPr>
      <cdr:spPr>
        <a:xfrm>
          <a:off x="2247900" y="876300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0.55725</cdr:x>
      <cdr:y>0.07825</cdr:y>
    </cdr:from>
    <cdr:to>
      <cdr:x>0.638</cdr:x>
      <cdr:y>0.107</cdr:y>
    </cdr:to>
    <cdr:sp>
      <cdr:nvSpPr>
        <cdr:cNvPr id="2" name="Text Box 5"/>
        <cdr:cNvSpPr txBox="1">
          <a:spLocks noChangeArrowheads="1"/>
        </cdr:cNvSpPr>
      </cdr:nvSpPr>
      <cdr:spPr>
        <a:xfrm>
          <a:off x="4829175" y="45720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0.226</cdr:x>
      <cdr:y>0.1125</cdr:y>
    </cdr:from>
    <cdr:to>
      <cdr:x>0.31125</cdr:x>
      <cdr:y>0.1465</cdr:y>
    </cdr:to>
    <cdr:sp>
      <cdr:nvSpPr>
        <cdr:cNvPr id="3" name="Text Box 6"/>
        <cdr:cNvSpPr txBox="1">
          <a:spLocks noChangeArrowheads="1"/>
        </cdr:cNvSpPr>
      </cdr:nvSpPr>
      <cdr:spPr>
        <a:xfrm>
          <a:off x="1952625" y="65722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0.431</cdr:x>
      <cdr:y>0.14575</cdr:y>
    </cdr:from>
    <cdr:to>
      <cdr:x>0.4355</cdr:x>
      <cdr:y>0.7875</cdr:y>
    </cdr:to>
    <cdr:sp>
      <cdr:nvSpPr>
        <cdr:cNvPr id="4" name="Line 12"/>
        <cdr:cNvSpPr>
          <a:spLocks/>
        </cdr:cNvSpPr>
      </cdr:nvSpPr>
      <cdr:spPr>
        <a:xfrm flipH="1" flipV="1">
          <a:off x="3733800" y="857250"/>
          <a:ext cx="3810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0.4205</cdr:x>
      <cdr:y>0.1185</cdr:y>
    </cdr:from>
    <cdr:to>
      <cdr:x>0.505</cdr:x>
      <cdr:y>0.1535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38550" y="695325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0.6</cdr:x>
      <cdr:y>0.1125</cdr:y>
    </cdr:from>
    <cdr:to>
      <cdr:x>0.6075</cdr:x>
      <cdr:y>0.7905</cdr:y>
    </cdr:to>
    <cdr:sp>
      <cdr:nvSpPr>
        <cdr:cNvPr id="6" name="Line 16"/>
        <cdr:cNvSpPr>
          <a:spLocks/>
        </cdr:cNvSpPr>
      </cdr:nvSpPr>
      <cdr:spPr>
        <a:xfrm flipH="1" flipV="1">
          <a:off x="5200650" y="657225"/>
          <a:ext cx="66675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0.72775</cdr:x>
      <cdr:y>0.15725</cdr:y>
    </cdr:from>
    <cdr:to>
      <cdr:x>0.7285</cdr:x>
      <cdr:y>0.78875</cdr:y>
    </cdr:to>
    <cdr:sp>
      <cdr:nvSpPr>
        <cdr:cNvPr id="7" name="Line 18"/>
        <cdr:cNvSpPr>
          <a:spLocks/>
        </cdr:cNvSpPr>
      </cdr:nvSpPr>
      <cdr:spPr>
        <a:xfrm flipH="1" flipV="1">
          <a:off x="6305550" y="923925"/>
          <a:ext cx="9525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0.69275</cdr:x>
      <cdr:y>0.1155</cdr:y>
    </cdr:from>
    <cdr:to>
      <cdr:x>0.77875</cdr:x>
      <cdr:y>0.149</cdr:y>
    </cdr:to>
    <cdr:sp>
      <cdr:nvSpPr>
        <cdr:cNvPr id="8" name="Text Box 19"/>
        <cdr:cNvSpPr txBox="1">
          <a:spLocks noChangeArrowheads="1"/>
        </cdr:cNvSpPr>
      </cdr:nvSpPr>
      <cdr:spPr>
        <a:xfrm>
          <a:off x="6000750" y="67627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U197" sqref="U19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56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78.92891510299098</v>
      </c>
    </row>
    <row r="4" spans="1:12" ht="13.5" thickBot="1">
      <c r="A4" t="s">
        <v>0</v>
      </c>
      <c r="C4" s="15" t="s">
        <v>52</v>
      </c>
      <c r="D4" s="16"/>
      <c r="E4" s="16"/>
      <c r="F4" s="17"/>
      <c r="G4" s="67" t="s">
        <v>44</v>
      </c>
      <c r="H4" s="68"/>
      <c r="I4" s="68"/>
      <c r="J4" s="68"/>
      <c r="K4" s="68"/>
      <c r="L4" s="69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0.07703501208486885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>
        <v>3</v>
      </c>
      <c r="M7" s="14"/>
    </row>
    <row r="8" spans="2:13" ht="13.5" thickBot="1">
      <c r="B8" s="14" t="s">
        <v>28</v>
      </c>
      <c r="C8" s="49">
        <v>44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60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14</v>
      </c>
      <c r="J11" s="38" t="s">
        <v>47</v>
      </c>
      <c r="K11" s="60">
        <f>(60/H12)</f>
        <v>2.473007194649438</v>
      </c>
      <c r="M11" s="14"/>
    </row>
    <row r="12" spans="2:13" ht="12.75">
      <c r="B12" s="38" t="s">
        <v>36</v>
      </c>
      <c r="H12" s="48">
        <f>(H11/J14)</f>
        <v>24.261959338337196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1.4656689306955668</v>
      </c>
      <c r="Q13" s="38"/>
    </row>
    <row r="14" spans="3:17" ht="13.5" thickBot="1">
      <c r="C14" s="14" t="s">
        <v>22</v>
      </c>
      <c r="D14" s="49">
        <v>1430</v>
      </c>
      <c r="E14" s="30"/>
      <c r="H14" s="14" t="s">
        <v>17</v>
      </c>
      <c r="J14" s="56">
        <f>(J13/2.54)</f>
        <v>0.5770350120848688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102.76223776223776</v>
      </c>
    </row>
    <row r="17" spans="3:10" ht="12.75">
      <c r="C17" s="14" t="s">
        <v>37</v>
      </c>
      <c r="D17" s="47">
        <v>143</v>
      </c>
      <c r="E17" s="30"/>
      <c r="H17" s="27" t="s">
        <v>19</v>
      </c>
      <c r="J17" s="58">
        <f>0.7*(D206/D18)</f>
        <v>71.93356643356643</v>
      </c>
    </row>
    <row r="18" spans="3:10" ht="12.75">
      <c r="C18" s="14" t="s">
        <v>38</v>
      </c>
      <c r="D18" s="51">
        <v>143</v>
      </c>
      <c r="E18" s="1"/>
      <c r="H18" s="14" t="s">
        <v>25</v>
      </c>
      <c r="J18" s="56">
        <f>K$206</f>
        <v>148.51380303030302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5" t="s">
        <v>1</v>
      </c>
      <c r="B22" s="71"/>
      <c r="C22" s="65" t="s">
        <v>2</v>
      </c>
      <c r="D22" s="65" t="s">
        <v>3</v>
      </c>
      <c r="E22" s="34" t="s">
        <v>40</v>
      </c>
      <c r="F22" s="71" t="s">
        <v>33</v>
      </c>
      <c r="G22" s="65" t="s">
        <v>42</v>
      </c>
      <c r="H22" s="65" t="s">
        <v>43</v>
      </c>
      <c r="I22" s="65" t="s">
        <v>6</v>
      </c>
      <c r="J22" s="65" t="s">
        <v>7</v>
      </c>
      <c r="K22" s="65" t="s">
        <v>8</v>
      </c>
      <c r="L22" s="65" t="s">
        <v>9</v>
      </c>
      <c r="M22" s="65" t="s">
        <v>16</v>
      </c>
      <c r="N22" s="70"/>
    </row>
    <row r="23" spans="1:14" ht="25.5">
      <c r="A23" s="65"/>
      <c r="B23" s="71"/>
      <c r="C23" s="65"/>
      <c r="D23" s="65"/>
      <c r="E23" s="34" t="s">
        <v>41</v>
      </c>
      <c r="F23" s="71"/>
      <c r="G23" s="65"/>
      <c r="H23" s="65"/>
      <c r="I23" s="65"/>
      <c r="J23" s="65"/>
      <c r="K23" s="65"/>
      <c r="L23" s="65"/>
      <c r="M23" s="65"/>
      <c r="N23" s="70"/>
    </row>
    <row r="24" spans="1:25" ht="13.5" thickBot="1">
      <c r="A24" s="66"/>
      <c r="B24" s="72"/>
      <c r="C24" s="66"/>
      <c r="D24" s="66"/>
      <c r="E24" s="33"/>
      <c r="F24" s="72"/>
      <c r="G24" s="66"/>
      <c r="H24" s="66"/>
      <c r="I24" s="66"/>
      <c r="J24" s="66"/>
      <c r="K24" s="66"/>
      <c r="L24" s="66"/>
      <c r="M24" s="66"/>
      <c r="N24" s="66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102.76223776223776</v>
      </c>
      <c r="F25" s="3"/>
      <c r="G25" s="4">
        <f>(D25+E25)/$J$19</f>
        <v>1.3349723381494665</v>
      </c>
      <c r="H25" s="4">
        <f aca="true" t="shared" si="1" ref="H25:H56">G25/2.54</f>
        <v>0.5255796606887663</v>
      </c>
      <c r="I25" s="5">
        <f aca="true" t="shared" si="2" ref="I25:I56">(G25/$J$13)</f>
        <v>0.9108280254777078</v>
      </c>
      <c r="J25" s="61">
        <f aca="true" t="shared" si="3" ref="J25:J56">IF(C25&gt;0,I25-1,0)</f>
        <v>-0.0891719745222922</v>
      </c>
      <c r="K25" s="7">
        <f>(((C25+(D15/2))^2)*3.1416)/43560</f>
        <v>0.01622727272727273</v>
      </c>
      <c r="L25" s="5">
        <f>(K25/K$206)</f>
        <v>0.0001092644077262077</v>
      </c>
      <c r="M25" s="6">
        <f aca="true" t="shared" si="4" ref="M25:M56">L25*I25</f>
        <v>9.952108474425295E-05</v>
      </c>
      <c r="N25" s="2"/>
      <c r="O25">
        <f>(D25+E25)*C25</f>
        <v>1027.6223776223776</v>
      </c>
      <c r="P25">
        <f aca="true" t="shared" si="5" ref="P25:P56">C25*ABS(D25-O$207)</f>
        <v>1045.3222719394048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1">
        <v>20</v>
      </c>
      <c r="D26" s="43"/>
      <c r="E26" s="42">
        <f t="shared" si="0"/>
        <v>102.76223776223776</v>
      </c>
      <c r="F26" s="3"/>
      <c r="G26" s="4">
        <f>(D26+E26)/$J$19</f>
        <v>1.3349723381494665</v>
      </c>
      <c r="H26" s="4">
        <f t="shared" si="1"/>
        <v>0.5255796606887663</v>
      </c>
      <c r="I26" s="5">
        <f t="shared" si="2"/>
        <v>0.9108280254777078</v>
      </c>
      <c r="J26" s="61">
        <f t="shared" si="3"/>
        <v>-0.0891719745222922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0.00019424783595770251</v>
      </c>
      <c r="M26" s="6">
        <f t="shared" si="4"/>
        <v>0.00017692637287867186</v>
      </c>
      <c r="O26">
        <f aca="true" t="shared" si="8" ref="O26:O89">(D26+E26)*C26</f>
        <v>2055.244755244755</v>
      </c>
      <c r="P26">
        <f t="shared" si="5"/>
        <v>2090.6445438788096</v>
      </c>
    </row>
    <row r="27" spans="1:16" ht="13.5" thickBot="1">
      <c r="A27" s="3">
        <f t="shared" si="6"/>
        <v>3</v>
      </c>
      <c r="B27" s="3"/>
      <c r="C27" s="11">
        <v>30</v>
      </c>
      <c r="D27" s="43"/>
      <c r="E27" s="42">
        <f t="shared" si="0"/>
        <v>102.76223776223776</v>
      </c>
      <c r="F27" s="3"/>
      <c r="G27" s="4">
        <f aca="true" t="shared" si="9" ref="G27:G90">(D27+E27)/$J$19</f>
        <v>1.3349723381494665</v>
      </c>
      <c r="H27" s="4">
        <f t="shared" si="1"/>
        <v>0.5255796606887663</v>
      </c>
      <c r="I27" s="5">
        <f t="shared" si="2"/>
        <v>0.9108280254777078</v>
      </c>
      <c r="J27" s="61">
        <f t="shared" si="3"/>
        <v>-0.0891719745222922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0.00029137175393655377</v>
      </c>
      <c r="M27" s="6">
        <f t="shared" si="4"/>
        <v>0.0002653895593180078</v>
      </c>
      <c r="O27">
        <f t="shared" si="8"/>
        <v>3082.8671328671326</v>
      </c>
      <c r="P27">
        <f t="shared" si="5"/>
        <v>3135.966815818214</v>
      </c>
    </row>
    <row r="28" spans="1:16" ht="13.5" thickBot="1">
      <c r="A28" s="3">
        <f t="shared" si="6"/>
        <v>4</v>
      </c>
      <c r="B28" s="3"/>
      <c r="C28" s="11">
        <v>40</v>
      </c>
      <c r="D28" s="43"/>
      <c r="E28" s="42">
        <f t="shared" si="0"/>
        <v>102.76223776223776</v>
      </c>
      <c r="F28" s="3"/>
      <c r="G28" s="4">
        <f t="shared" si="9"/>
        <v>1.3349723381494665</v>
      </c>
      <c r="H28" s="4">
        <f t="shared" si="1"/>
        <v>0.5255796606887663</v>
      </c>
      <c r="I28" s="5">
        <f t="shared" si="2"/>
        <v>0.9108280254777078</v>
      </c>
      <c r="J28" s="61">
        <f t="shared" si="3"/>
        <v>-0.0891719745222922</v>
      </c>
      <c r="K28" s="7">
        <f t="shared" si="10"/>
        <v>0.05769696969696969</v>
      </c>
      <c r="L28" s="5">
        <f t="shared" si="7"/>
        <v>0.00038849567191540503</v>
      </c>
      <c r="M28" s="6">
        <f t="shared" si="4"/>
        <v>0.0003538527457573437</v>
      </c>
      <c r="O28">
        <f t="shared" si="8"/>
        <v>4110.48951048951</v>
      </c>
      <c r="P28">
        <f t="shared" si="5"/>
        <v>4181.289087757619</v>
      </c>
    </row>
    <row r="29" spans="1:16" ht="13.5" thickBot="1">
      <c r="A29" s="3">
        <f t="shared" si="6"/>
        <v>5</v>
      </c>
      <c r="B29" s="3"/>
      <c r="C29" s="11">
        <v>50</v>
      </c>
      <c r="D29" s="43"/>
      <c r="E29" s="42">
        <f t="shared" si="0"/>
        <v>102.76223776223776</v>
      </c>
      <c r="F29" s="3"/>
      <c r="G29" s="4">
        <f t="shared" si="9"/>
        <v>1.3349723381494665</v>
      </c>
      <c r="H29" s="4">
        <f t="shared" si="1"/>
        <v>0.5255796606887663</v>
      </c>
      <c r="I29" s="5">
        <f t="shared" si="2"/>
        <v>0.9108280254777078</v>
      </c>
      <c r="J29" s="61">
        <f t="shared" si="3"/>
        <v>-0.0891719745222922</v>
      </c>
      <c r="K29" s="7">
        <f t="shared" si="10"/>
        <v>0.07212121212121214</v>
      </c>
      <c r="L29" s="5">
        <f t="shared" si="7"/>
        <v>0.0004856195898942565</v>
      </c>
      <c r="M29" s="6">
        <f t="shared" si="4"/>
        <v>0.00044231593219667986</v>
      </c>
      <c r="O29">
        <f t="shared" si="8"/>
        <v>5138.111888111888</v>
      </c>
      <c r="P29">
        <f t="shared" si="5"/>
        <v>5226.6113596970235</v>
      </c>
    </row>
    <row r="30" spans="1:16" ht="13.5" thickBot="1">
      <c r="A30" s="3">
        <f t="shared" si="6"/>
        <v>6</v>
      </c>
      <c r="B30" s="3"/>
      <c r="C30" s="11">
        <v>60</v>
      </c>
      <c r="D30" s="43"/>
      <c r="E30" s="42">
        <f t="shared" si="0"/>
        <v>102.76223776223776</v>
      </c>
      <c r="F30" s="3"/>
      <c r="G30" s="4">
        <f t="shared" si="9"/>
        <v>1.3349723381494665</v>
      </c>
      <c r="H30" s="4">
        <f t="shared" si="1"/>
        <v>0.5255796606887663</v>
      </c>
      <c r="I30" s="5">
        <f t="shared" si="2"/>
        <v>0.9108280254777078</v>
      </c>
      <c r="J30" s="61">
        <f t="shared" si="3"/>
        <v>-0.0891719745222922</v>
      </c>
      <c r="K30" s="7">
        <f t="shared" si="10"/>
        <v>0.08654545454545454</v>
      </c>
      <c r="L30" s="5">
        <f t="shared" si="7"/>
        <v>0.0005827435078731075</v>
      </c>
      <c r="M30" s="6">
        <f t="shared" si="4"/>
        <v>0.0005307791186360156</v>
      </c>
      <c r="O30">
        <f t="shared" si="8"/>
        <v>6165.734265734265</v>
      </c>
      <c r="P30">
        <f t="shared" si="5"/>
        <v>6271.933631636428</v>
      </c>
    </row>
    <row r="31" spans="1:16" ht="13.5" thickBot="1">
      <c r="A31" s="3">
        <f t="shared" si="6"/>
        <v>7</v>
      </c>
      <c r="B31" s="3"/>
      <c r="C31" s="11">
        <v>70</v>
      </c>
      <c r="D31" s="43"/>
      <c r="E31" s="42">
        <f t="shared" si="0"/>
        <v>102.76223776223776</v>
      </c>
      <c r="F31" s="3"/>
      <c r="G31" s="4">
        <f t="shared" si="9"/>
        <v>1.3349723381494665</v>
      </c>
      <c r="H31" s="4">
        <f t="shared" si="1"/>
        <v>0.5255796606887663</v>
      </c>
      <c r="I31" s="5">
        <f t="shared" si="2"/>
        <v>0.9108280254777078</v>
      </c>
      <c r="J31" s="61">
        <f t="shared" si="3"/>
        <v>-0.0891719745222922</v>
      </c>
      <c r="K31" s="7">
        <f t="shared" si="10"/>
        <v>0.10096969696969699</v>
      </c>
      <c r="L31" s="5">
        <f t="shared" si="7"/>
        <v>0.000679867425851959</v>
      </c>
      <c r="M31" s="6">
        <f t="shared" si="4"/>
        <v>0.0006192423050753517</v>
      </c>
      <c r="O31">
        <f t="shared" si="8"/>
        <v>7193.356643356643</v>
      </c>
      <c r="P31">
        <f t="shared" si="5"/>
        <v>7317.255903575833</v>
      </c>
    </row>
    <row r="32" spans="1:16" ht="13.5" thickBot="1">
      <c r="A32" s="3">
        <f t="shared" si="6"/>
        <v>8</v>
      </c>
      <c r="B32" s="3"/>
      <c r="C32" s="11">
        <v>80</v>
      </c>
      <c r="D32" s="43"/>
      <c r="E32" s="42">
        <f t="shared" si="0"/>
        <v>102.76223776223776</v>
      </c>
      <c r="F32" s="3"/>
      <c r="G32" s="4">
        <f t="shared" si="9"/>
        <v>1.3349723381494665</v>
      </c>
      <c r="H32" s="4">
        <f t="shared" si="1"/>
        <v>0.5255796606887663</v>
      </c>
      <c r="I32" s="5">
        <f t="shared" si="2"/>
        <v>0.9108280254777078</v>
      </c>
      <c r="J32" s="61">
        <f t="shared" si="3"/>
        <v>-0.0891719745222922</v>
      </c>
      <c r="K32" s="7">
        <f t="shared" si="10"/>
        <v>0.11539393939393944</v>
      </c>
      <c r="L32" s="5">
        <f t="shared" si="7"/>
        <v>0.0007769913438308105</v>
      </c>
      <c r="M32" s="6">
        <f t="shared" si="4"/>
        <v>0.0007077054915146879</v>
      </c>
      <c r="O32">
        <f t="shared" si="8"/>
        <v>8220.97902097902</v>
      </c>
      <c r="P32">
        <f t="shared" si="5"/>
        <v>8362.578175515238</v>
      </c>
    </row>
    <row r="33" spans="1:16" ht="13.5" thickBot="1">
      <c r="A33" s="3">
        <f t="shared" si="6"/>
        <v>9</v>
      </c>
      <c r="B33" s="3"/>
      <c r="C33" s="11">
        <v>90</v>
      </c>
      <c r="D33" s="43"/>
      <c r="E33" s="42">
        <f t="shared" si="0"/>
        <v>102.76223776223776</v>
      </c>
      <c r="F33" s="3"/>
      <c r="G33" s="4">
        <f t="shared" si="9"/>
        <v>1.3349723381494665</v>
      </c>
      <c r="H33" s="4">
        <f t="shared" si="1"/>
        <v>0.5255796606887663</v>
      </c>
      <c r="I33" s="5">
        <f t="shared" si="2"/>
        <v>0.9108280254777078</v>
      </c>
      <c r="J33" s="61">
        <f t="shared" si="3"/>
        <v>-0.0891719745222922</v>
      </c>
      <c r="K33" s="7">
        <f t="shared" si="10"/>
        <v>0.12981818181818172</v>
      </c>
      <c r="L33" s="5">
        <f t="shared" si="7"/>
        <v>0.0008741152618096608</v>
      </c>
      <c r="M33" s="6">
        <f t="shared" si="4"/>
        <v>0.000796168677954023</v>
      </c>
      <c r="O33">
        <f t="shared" si="8"/>
        <v>9248.601398601399</v>
      </c>
      <c r="P33">
        <f t="shared" si="5"/>
        <v>9407.900447454642</v>
      </c>
    </row>
    <row r="34" spans="1:16" ht="13.5" thickBot="1">
      <c r="A34" s="3">
        <f t="shared" si="6"/>
        <v>10</v>
      </c>
      <c r="B34" s="3"/>
      <c r="C34" s="11">
        <v>100</v>
      </c>
      <c r="D34" s="43"/>
      <c r="E34" s="42">
        <f t="shared" si="0"/>
        <v>102.76223776223776</v>
      </c>
      <c r="G34" s="4">
        <f t="shared" si="9"/>
        <v>1.3349723381494665</v>
      </c>
      <c r="H34" s="4">
        <f t="shared" si="1"/>
        <v>0.5255796606887663</v>
      </c>
      <c r="I34" s="5">
        <f t="shared" si="2"/>
        <v>0.9108280254777078</v>
      </c>
      <c r="J34" s="61">
        <f t="shared" si="3"/>
        <v>-0.0891719745222922</v>
      </c>
      <c r="K34" s="7">
        <f t="shared" si="10"/>
        <v>0.14424242424242428</v>
      </c>
      <c r="L34" s="5">
        <f t="shared" si="7"/>
        <v>0.000971239179788513</v>
      </c>
      <c r="M34" s="6">
        <f t="shared" si="4"/>
        <v>0.0008846318643933597</v>
      </c>
      <c r="O34">
        <f t="shared" si="8"/>
        <v>10276.223776223776</v>
      </c>
      <c r="P34">
        <f t="shared" si="5"/>
        <v>10453.222719394047</v>
      </c>
    </row>
    <row r="35" spans="1:16" ht="13.5" thickBot="1">
      <c r="A35" s="3">
        <f t="shared" si="6"/>
        <v>11</v>
      </c>
      <c r="B35" s="3"/>
      <c r="C35" s="11">
        <v>110</v>
      </c>
      <c r="D35" s="43"/>
      <c r="E35" s="42">
        <f t="shared" si="0"/>
        <v>102.76223776223776</v>
      </c>
      <c r="F35" s="3"/>
      <c r="G35" s="4">
        <f t="shared" si="9"/>
        <v>1.3349723381494665</v>
      </c>
      <c r="H35" s="4">
        <f t="shared" si="1"/>
        <v>0.5255796606887663</v>
      </c>
      <c r="I35" s="5">
        <f t="shared" si="2"/>
        <v>0.9108280254777078</v>
      </c>
      <c r="J35" s="61">
        <f t="shared" si="3"/>
        <v>-0.0891719745222922</v>
      </c>
      <c r="K35" s="7">
        <f t="shared" si="10"/>
        <v>0.15866666666666662</v>
      </c>
      <c r="L35" s="5">
        <f t="shared" si="7"/>
        <v>0.0010683630977673638</v>
      </c>
      <c r="M35" s="6">
        <f t="shared" si="4"/>
        <v>0.0009730950508326953</v>
      </c>
      <c r="O35">
        <f t="shared" si="8"/>
        <v>11303.846153846154</v>
      </c>
      <c r="P35">
        <f t="shared" si="5"/>
        <v>11498.544991333452</v>
      </c>
    </row>
    <row r="36" spans="1:16" ht="13.5" thickBot="1">
      <c r="A36" s="3">
        <f t="shared" si="6"/>
        <v>12</v>
      </c>
      <c r="B36" s="3"/>
      <c r="C36" s="11">
        <v>120</v>
      </c>
      <c r="D36" s="43"/>
      <c r="E36" s="42">
        <f t="shared" si="0"/>
        <v>102.76223776223776</v>
      </c>
      <c r="F36" s="3"/>
      <c r="G36" s="4">
        <f t="shared" si="9"/>
        <v>1.3349723381494665</v>
      </c>
      <c r="H36" s="4">
        <f t="shared" si="1"/>
        <v>0.5255796606887663</v>
      </c>
      <c r="I36" s="5">
        <f t="shared" si="2"/>
        <v>0.9108280254777078</v>
      </c>
      <c r="J36" s="61">
        <f t="shared" si="3"/>
        <v>-0.0891719745222922</v>
      </c>
      <c r="K36" s="7">
        <f t="shared" si="10"/>
        <v>0.17309090909090918</v>
      </c>
      <c r="L36" s="5">
        <f t="shared" si="7"/>
        <v>0.001165487015746216</v>
      </c>
      <c r="M36" s="6">
        <f t="shared" si="4"/>
        <v>0.001061558237272032</v>
      </c>
      <c r="O36">
        <f t="shared" si="8"/>
        <v>12331.46853146853</v>
      </c>
      <c r="P36">
        <f t="shared" si="5"/>
        <v>12543.867263272856</v>
      </c>
    </row>
    <row r="37" spans="1:16" ht="13.5" thickBot="1">
      <c r="A37" s="3">
        <f t="shared" si="6"/>
        <v>13</v>
      </c>
      <c r="B37" s="3"/>
      <c r="C37" s="11">
        <v>130</v>
      </c>
      <c r="D37" s="43"/>
      <c r="E37" s="42">
        <f t="shared" si="0"/>
        <v>102.76223776223776</v>
      </c>
      <c r="F37" s="3"/>
      <c r="G37" s="4">
        <f t="shared" si="9"/>
        <v>1.3349723381494665</v>
      </c>
      <c r="H37" s="4">
        <f t="shared" si="1"/>
        <v>0.5255796606887663</v>
      </c>
      <c r="I37" s="5">
        <f t="shared" si="2"/>
        <v>0.9108280254777078</v>
      </c>
      <c r="J37" s="61">
        <f t="shared" si="3"/>
        <v>-0.0891719745222922</v>
      </c>
      <c r="K37" s="7">
        <f t="shared" si="10"/>
        <v>0.1875151515151514</v>
      </c>
      <c r="L37" s="5">
        <f t="shared" si="7"/>
        <v>0.0012626109337250657</v>
      </c>
      <c r="M37" s="6">
        <f t="shared" si="4"/>
        <v>0.0011500214237113665</v>
      </c>
      <c r="O37">
        <f t="shared" si="8"/>
        <v>13359.090909090908</v>
      </c>
      <c r="P37">
        <f t="shared" si="5"/>
        <v>13589.189535212261</v>
      </c>
    </row>
    <row r="38" spans="1:16" ht="13.5" thickBot="1">
      <c r="A38" s="3">
        <f t="shared" si="6"/>
        <v>14</v>
      </c>
      <c r="B38" s="3"/>
      <c r="C38" s="11">
        <v>140</v>
      </c>
      <c r="D38" s="43">
        <v>165</v>
      </c>
      <c r="E38" s="42">
        <f t="shared" si="0"/>
        <v>0</v>
      </c>
      <c r="F38" s="3"/>
      <c r="G38" s="4">
        <f t="shared" si="9"/>
        <v>2.1434959046367243</v>
      </c>
      <c r="H38" s="4">
        <f t="shared" si="1"/>
        <v>0.8438960254475293</v>
      </c>
      <c r="I38" s="5">
        <f t="shared" si="2"/>
        <v>1.4624693610851662</v>
      </c>
      <c r="J38" s="61">
        <f t="shared" si="3"/>
        <v>0.46246936108516623</v>
      </c>
      <c r="K38" s="7">
        <f t="shared" si="10"/>
        <v>0.20193939393939409</v>
      </c>
      <c r="L38" s="5">
        <f t="shared" si="7"/>
        <v>0.0013597348517039188</v>
      </c>
      <c r="M38" s="6">
        <f t="shared" si="4"/>
        <v>0.0019885705598166633</v>
      </c>
      <c r="O38">
        <f t="shared" si="8"/>
        <v>23100</v>
      </c>
      <c r="P38">
        <f t="shared" si="5"/>
        <v>8465.488192848334</v>
      </c>
    </row>
    <row r="39" spans="1:16" ht="13.5" thickBot="1">
      <c r="A39" s="3">
        <f t="shared" si="6"/>
        <v>15</v>
      </c>
      <c r="B39" s="3"/>
      <c r="C39" s="11">
        <v>150</v>
      </c>
      <c r="D39" s="11">
        <v>165</v>
      </c>
      <c r="E39" s="42">
        <f t="shared" si="0"/>
        <v>0</v>
      </c>
      <c r="F39" s="3"/>
      <c r="G39" s="4">
        <f t="shared" si="9"/>
        <v>2.1434959046367243</v>
      </c>
      <c r="H39" s="4">
        <f t="shared" si="1"/>
        <v>0.8438960254475293</v>
      </c>
      <c r="I39" s="5">
        <f t="shared" si="2"/>
        <v>1.4624693610851662</v>
      </c>
      <c r="J39" s="61">
        <f t="shared" si="3"/>
        <v>0.46246936108516623</v>
      </c>
      <c r="K39" s="7">
        <f t="shared" si="10"/>
        <v>0.2163636363636363</v>
      </c>
      <c r="L39" s="5">
        <f t="shared" si="7"/>
        <v>0.0014568587696827688</v>
      </c>
      <c r="M39" s="6">
        <f t="shared" si="4"/>
        <v>0.0021306113140892803</v>
      </c>
      <c r="O39">
        <f t="shared" si="8"/>
        <v>24750</v>
      </c>
      <c r="P39">
        <f t="shared" si="5"/>
        <v>9070.165920908928</v>
      </c>
    </row>
    <row r="40" spans="1:16" ht="13.5" thickBot="1">
      <c r="A40" s="3">
        <f t="shared" si="6"/>
        <v>16</v>
      </c>
      <c r="B40" s="3"/>
      <c r="C40" s="11">
        <v>160</v>
      </c>
      <c r="D40" s="11">
        <v>125</v>
      </c>
      <c r="E40" s="42">
        <f t="shared" si="0"/>
        <v>0</v>
      </c>
      <c r="F40" s="3"/>
      <c r="G40" s="4">
        <f t="shared" si="9"/>
        <v>1.6238605338157002</v>
      </c>
      <c r="H40" s="4">
        <f t="shared" si="1"/>
        <v>0.6393151707935827</v>
      </c>
      <c r="I40" s="5">
        <f t="shared" si="2"/>
        <v>1.1079313341554289</v>
      </c>
      <c r="J40" s="61">
        <f t="shared" si="3"/>
        <v>0.10793133415542888</v>
      </c>
      <c r="K40" s="7">
        <f t="shared" si="10"/>
        <v>0.23078787878787876</v>
      </c>
      <c r="L40" s="5">
        <f t="shared" si="7"/>
        <v>0.0015539826876616201</v>
      </c>
      <c r="M40" s="6">
        <f t="shared" si="4"/>
        <v>0.0017217061123953779</v>
      </c>
      <c r="O40">
        <f t="shared" si="8"/>
        <v>20000</v>
      </c>
      <c r="P40">
        <f t="shared" si="5"/>
        <v>3274.8436489695246</v>
      </c>
    </row>
    <row r="41" spans="1:16" ht="13.5" thickBot="1">
      <c r="A41" s="3">
        <f t="shared" si="6"/>
        <v>17</v>
      </c>
      <c r="B41" s="3"/>
      <c r="C41" s="11">
        <v>170</v>
      </c>
      <c r="D41" s="11">
        <v>175</v>
      </c>
      <c r="E41" s="42">
        <f t="shared" si="0"/>
        <v>0</v>
      </c>
      <c r="F41" s="3"/>
      <c r="G41" s="4">
        <f t="shared" si="9"/>
        <v>2.2734047473419805</v>
      </c>
      <c r="H41" s="4">
        <f t="shared" si="1"/>
        <v>0.895041239111016</v>
      </c>
      <c r="I41" s="5">
        <f t="shared" si="2"/>
        <v>1.5511038678176006</v>
      </c>
      <c r="J41" s="61">
        <f t="shared" si="3"/>
        <v>0.5511038678176006</v>
      </c>
      <c r="K41" s="7">
        <f t="shared" si="10"/>
        <v>0.245212121212121</v>
      </c>
      <c r="L41" s="5">
        <f t="shared" si="7"/>
        <v>0.0016511066056404701</v>
      </c>
      <c r="M41" s="6">
        <f t="shared" si="4"/>
        <v>0.002561037842188123</v>
      </c>
      <c r="O41">
        <f t="shared" si="8"/>
        <v>29750</v>
      </c>
      <c r="P41">
        <f t="shared" si="5"/>
        <v>11979.52137703012</v>
      </c>
    </row>
    <row r="42" spans="1:16" ht="13.5" thickBot="1">
      <c r="A42" s="3">
        <f t="shared" si="6"/>
        <v>18</v>
      </c>
      <c r="B42" s="3"/>
      <c r="C42" s="11">
        <v>180</v>
      </c>
      <c r="D42" s="12">
        <v>125</v>
      </c>
      <c r="E42" s="42">
        <f t="shared" si="0"/>
        <v>0</v>
      </c>
      <c r="F42" s="3"/>
      <c r="G42" s="4">
        <f t="shared" si="9"/>
        <v>1.6238605338157002</v>
      </c>
      <c r="H42" s="4">
        <f t="shared" si="1"/>
        <v>0.6393151707935827</v>
      </c>
      <c r="I42" s="5">
        <f t="shared" si="2"/>
        <v>1.1079313341554289</v>
      </c>
      <c r="J42" s="61">
        <f t="shared" si="3"/>
        <v>0.10793133415542888</v>
      </c>
      <c r="K42" s="7">
        <f t="shared" si="10"/>
        <v>0.25963636363636367</v>
      </c>
      <c r="L42" s="5">
        <f t="shared" si="7"/>
        <v>0.0017482305236193232</v>
      </c>
      <c r="M42" s="6">
        <f t="shared" si="4"/>
        <v>0.0019369193764448007</v>
      </c>
      <c r="O42">
        <f t="shared" si="8"/>
        <v>22500</v>
      </c>
      <c r="P42">
        <f t="shared" si="5"/>
        <v>3684.199105090715</v>
      </c>
    </row>
    <row r="43" spans="1:16" ht="13.5" thickBot="1">
      <c r="A43" s="3">
        <f t="shared" si="6"/>
        <v>19</v>
      </c>
      <c r="B43" s="3"/>
      <c r="C43" s="11">
        <v>190</v>
      </c>
      <c r="D43" s="12">
        <v>110</v>
      </c>
      <c r="E43" s="42">
        <f t="shared" si="0"/>
        <v>0</v>
      </c>
      <c r="F43" s="3" t="s">
        <v>51</v>
      </c>
      <c r="G43" s="4">
        <f t="shared" si="9"/>
        <v>1.4289972697578162</v>
      </c>
      <c r="H43" s="4">
        <f t="shared" si="1"/>
        <v>0.5625973502983528</v>
      </c>
      <c r="I43" s="5">
        <f t="shared" si="2"/>
        <v>0.9749795740567774</v>
      </c>
      <c r="J43" s="61">
        <f t="shared" si="3"/>
        <v>-0.025020425943222624</v>
      </c>
      <c r="K43" s="7">
        <f t="shared" si="10"/>
        <v>0.2740606060606061</v>
      </c>
      <c r="L43" s="5">
        <f t="shared" si="7"/>
        <v>0.0018453544415981745</v>
      </c>
      <c r="M43" s="6">
        <f t="shared" si="4"/>
        <v>0.0017991828874531705</v>
      </c>
      <c r="O43">
        <f t="shared" si="8"/>
        <v>20900</v>
      </c>
      <c r="P43">
        <f t="shared" si="5"/>
        <v>1038.8768331513104</v>
      </c>
    </row>
    <row r="44" spans="1:16" ht="13.5" thickBot="1">
      <c r="A44" s="3">
        <f t="shared" si="6"/>
        <v>20</v>
      </c>
      <c r="B44" s="3"/>
      <c r="C44" s="11">
        <v>200</v>
      </c>
      <c r="D44" s="12">
        <v>120</v>
      </c>
      <c r="E44" s="42">
        <f t="shared" si="0"/>
        <v>0</v>
      </c>
      <c r="F44" s="3"/>
      <c r="G44" s="4">
        <f t="shared" si="9"/>
        <v>1.5589061124630723</v>
      </c>
      <c r="H44" s="4">
        <f t="shared" si="1"/>
        <v>0.6137425639618395</v>
      </c>
      <c r="I44" s="5">
        <f t="shared" si="2"/>
        <v>1.0636140807892118</v>
      </c>
      <c r="J44" s="61">
        <f t="shared" si="3"/>
        <v>0.06361408078921182</v>
      </c>
      <c r="K44" s="7">
        <f t="shared" si="10"/>
        <v>0.28848484848484857</v>
      </c>
      <c r="L44" s="5">
        <f t="shared" si="7"/>
        <v>0.001942478359577026</v>
      </c>
      <c r="M44" s="6">
        <f t="shared" si="4"/>
        <v>0.0020660473348744547</v>
      </c>
      <c r="O44">
        <f t="shared" si="8"/>
        <v>24000</v>
      </c>
      <c r="P44">
        <f t="shared" si="5"/>
        <v>3093.554561211906</v>
      </c>
    </row>
    <row r="45" spans="1:16" ht="13.5" thickBot="1">
      <c r="A45" s="3">
        <f t="shared" si="6"/>
        <v>21</v>
      </c>
      <c r="B45" s="3"/>
      <c r="C45" s="11">
        <v>210</v>
      </c>
      <c r="D45" s="12">
        <v>110</v>
      </c>
      <c r="E45" s="42">
        <f t="shared" si="0"/>
        <v>0</v>
      </c>
      <c r="G45" s="4">
        <f t="shared" si="9"/>
        <v>1.4289972697578162</v>
      </c>
      <c r="H45" s="4">
        <f t="shared" si="1"/>
        <v>0.5625973502983528</v>
      </c>
      <c r="I45" s="5">
        <f t="shared" si="2"/>
        <v>0.9749795740567774</v>
      </c>
      <c r="J45" s="61">
        <f t="shared" si="3"/>
        <v>-0.025020425943222624</v>
      </c>
      <c r="K45" s="7">
        <f t="shared" si="10"/>
        <v>0.3029090909090906</v>
      </c>
      <c r="L45" s="5">
        <f t="shared" si="7"/>
        <v>0.0020396022775558743</v>
      </c>
      <c r="M45" s="6">
        <f t="shared" si="4"/>
        <v>0.0019885705598166594</v>
      </c>
      <c r="O45">
        <f t="shared" si="8"/>
        <v>23100</v>
      </c>
      <c r="P45">
        <f t="shared" si="5"/>
        <v>1148.232289272501</v>
      </c>
    </row>
    <row r="46" spans="1:16" ht="13.5" thickBot="1">
      <c r="A46" s="3">
        <f t="shared" si="6"/>
        <v>22</v>
      </c>
      <c r="B46" s="3"/>
      <c r="C46" s="11">
        <v>220</v>
      </c>
      <c r="D46" s="12">
        <v>170</v>
      </c>
      <c r="E46" s="42">
        <f t="shared" si="0"/>
        <v>0</v>
      </c>
      <c r="F46" s="3"/>
      <c r="G46" s="4">
        <f t="shared" si="9"/>
        <v>2.2084503259893524</v>
      </c>
      <c r="H46" s="4">
        <f t="shared" si="1"/>
        <v>0.8694686322792726</v>
      </c>
      <c r="I46" s="5">
        <f t="shared" si="2"/>
        <v>1.5067866144513835</v>
      </c>
      <c r="J46" s="61">
        <f t="shared" si="3"/>
        <v>0.5067866144513835</v>
      </c>
      <c r="K46" s="7">
        <f t="shared" si="10"/>
        <v>0.3173333333333339</v>
      </c>
      <c r="L46" s="5">
        <f t="shared" si="7"/>
        <v>0.002136726195534732</v>
      </c>
      <c r="M46" s="6">
        <f t="shared" si="4"/>
        <v>0.0032195904301793635</v>
      </c>
      <c r="O46">
        <f t="shared" si="8"/>
        <v>37400</v>
      </c>
      <c r="P46">
        <f t="shared" si="5"/>
        <v>14402.910017333097</v>
      </c>
    </row>
    <row r="47" spans="1:16" ht="13.5" thickBot="1">
      <c r="A47" s="3">
        <f t="shared" si="6"/>
        <v>23</v>
      </c>
      <c r="B47" s="3"/>
      <c r="C47" s="11">
        <v>230</v>
      </c>
      <c r="D47" s="12">
        <v>150</v>
      </c>
      <c r="E47" s="42">
        <f t="shared" si="0"/>
        <v>0</v>
      </c>
      <c r="F47" s="3"/>
      <c r="G47" s="4">
        <f t="shared" si="9"/>
        <v>1.9486326405788403</v>
      </c>
      <c r="H47" s="4">
        <f t="shared" si="1"/>
        <v>0.7671782049522994</v>
      </c>
      <c r="I47" s="5">
        <f t="shared" si="2"/>
        <v>1.3295176009865148</v>
      </c>
      <c r="J47" s="61">
        <f t="shared" si="3"/>
        <v>0.32951760098651484</v>
      </c>
      <c r="K47" s="7">
        <f t="shared" si="10"/>
        <v>0.33175757575757503</v>
      </c>
      <c r="L47" s="5">
        <f t="shared" si="7"/>
        <v>0.0022338501135135743</v>
      </c>
      <c r="M47" s="6">
        <f t="shared" si="4"/>
        <v>0.0029699430438820213</v>
      </c>
      <c r="O47">
        <f t="shared" si="8"/>
        <v>34500</v>
      </c>
      <c r="P47">
        <f t="shared" si="5"/>
        <v>10457.587745393692</v>
      </c>
    </row>
    <row r="48" spans="1:16" ht="13.5" thickBot="1">
      <c r="A48" s="3">
        <f t="shared" si="6"/>
        <v>24</v>
      </c>
      <c r="B48" s="3"/>
      <c r="C48" s="11">
        <v>240</v>
      </c>
      <c r="D48" s="12">
        <v>135</v>
      </c>
      <c r="E48" s="42">
        <f t="shared" si="0"/>
        <v>0</v>
      </c>
      <c r="F48" s="3"/>
      <c r="G48" s="4">
        <f t="shared" si="9"/>
        <v>1.7537693765209563</v>
      </c>
      <c r="H48" s="4">
        <f t="shared" si="1"/>
        <v>0.6904603844570694</v>
      </c>
      <c r="I48" s="5">
        <f t="shared" si="2"/>
        <v>1.1965658408878632</v>
      </c>
      <c r="J48" s="61">
        <f t="shared" si="3"/>
        <v>0.19656584088786322</v>
      </c>
      <c r="K48" s="7">
        <f t="shared" si="10"/>
        <v>0.34618181818181926</v>
      </c>
      <c r="L48" s="5">
        <f t="shared" si="7"/>
        <v>0.0023309740314924375</v>
      </c>
      <c r="M48" s="6">
        <f t="shared" si="4"/>
        <v>0.0027891639020805213</v>
      </c>
      <c r="O48">
        <f t="shared" si="8"/>
        <v>32400</v>
      </c>
      <c r="P48">
        <f t="shared" si="5"/>
        <v>7312.265473454287</v>
      </c>
    </row>
    <row r="49" spans="1:16" ht="13.5" thickBot="1">
      <c r="A49" s="3">
        <f t="shared" si="6"/>
        <v>25</v>
      </c>
      <c r="B49" s="3"/>
      <c r="C49" s="11">
        <v>250</v>
      </c>
      <c r="D49" s="12">
        <v>145</v>
      </c>
      <c r="E49" s="42">
        <f t="shared" si="0"/>
        <v>0</v>
      </c>
      <c r="F49" s="3"/>
      <c r="G49" s="4">
        <f t="shared" si="9"/>
        <v>1.8836782192262123</v>
      </c>
      <c r="H49" s="4">
        <f t="shared" si="1"/>
        <v>0.741605598120556</v>
      </c>
      <c r="I49" s="5">
        <f t="shared" si="2"/>
        <v>1.2852003476202976</v>
      </c>
      <c r="J49" s="61">
        <f t="shared" si="3"/>
        <v>0.28520034762029756</v>
      </c>
      <c r="K49" s="7">
        <f t="shared" si="10"/>
        <v>0.3606060606060604</v>
      </c>
      <c r="L49" s="5">
        <f t="shared" si="7"/>
        <v>0.0024280979494712804</v>
      </c>
      <c r="M49" s="6">
        <f t="shared" si="4"/>
        <v>0.0031205923287166214</v>
      </c>
      <c r="O49">
        <f t="shared" si="8"/>
        <v>36250</v>
      </c>
      <c r="P49">
        <f t="shared" si="5"/>
        <v>10116.943201514881</v>
      </c>
    </row>
    <row r="50" spans="1:16" ht="13.5" thickBot="1">
      <c r="A50" s="3">
        <f t="shared" si="6"/>
        <v>26</v>
      </c>
      <c r="B50" s="3"/>
      <c r="C50" s="11">
        <v>260</v>
      </c>
      <c r="D50" s="12">
        <v>125</v>
      </c>
      <c r="E50" s="42">
        <f t="shared" si="0"/>
        <v>0</v>
      </c>
      <c r="F50" s="3"/>
      <c r="G50" s="4">
        <f t="shared" si="9"/>
        <v>1.6238605338157002</v>
      </c>
      <c r="H50" s="4">
        <f t="shared" si="1"/>
        <v>0.6393151707935827</v>
      </c>
      <c r="I50" s="5">
        <f t="shared" si="2"/>
        <v>1.1079313341554289</v>
      </c>
      <c r="J50" s="61">
        <f t="shared" si="3"/>
        <v>0.10793133415542888</v>
      </c>
      <c r="K50" s="7">
        <f t="shared" si="10"/>
        <v>0.3750303030303028</v>
      </c>
      <c r="L50" s="5">
        <f t="shared" si="7"/>
        <v>0.0025252218674501315</v>
      </c>
      <c r="M50" s="6">
        <f t="shared" si="4"/>
        <v>0.002797772432642488</v>
      </c>
      <c r="O50">
        <f t="shared" si="8"/>
        <v>32500</v>
      </c>
      <c r="P50">
        <f t="shared" si="5"/>
        <v>5321.620929575477</v>
      </c>
    </row>
    <row r="51" spans="1:16" ht="13.5" thickBot="1">
      <c r="A51" s="3">
        <f t="shared" si="6"/>
        <v>27</v>
      </c>
      <c r="B51" s="3"/>
      <c r="C51" s="11">
        <v>270</v>
      </c>
      <c r="D51" s="12">
        <v>160</v>
      </c>
      <c r="E51" s="42">
        <f t="shared" si="0"/>
        <v>0</v>
      </c>
      <c r="F51" s="3"/>
      <c r="G51" s="4">
        <f t="shared" si="9"/>
        <v>2.0785414832840963</v>
      </c>
      <c r="H51" s="4">
        <f t="shared" si="1"/>
        <v>0.818323418615786</v>
      </c>
      <c r="I51" s="5">
        <f t="shared" si="2"/>
        <v>1.418152107718949</v>
      </c>
      <c r="J51" s="61">
        <f t="shared" si="3"/>
        <v>0.41815210771894895</v>
      </c>
      <c r="K51" s="7">
        <f t="shared" si="10"/>
        <v>0.3894545454545453</v>
      </c>
      <c r="L51" s="5">
        <f t="shared" si="7"/>
        <v>0.002622345785428983</v>
      </c>
      <c r="M51" s="6">
        <f t="shared" si="4"/>
        <v>0.003718885202774015</v>
      </c>
      <c r="O51">
        <f t="shared" si="8"/>
        <v>43200</v>
      </c>
      <c r="P51">
        <f t="shared" si="5"/>
        <v>14976.298657636073</v>
      </c>
    </row>
    <row r="52" spans="1:16" ht="13.5" thickBot="1">
      <c r="A52" s="3">
        <f t="shared" si="6"/>
        <v>28</v>
      </c>
      <c r="B52" s="3"/>
      <c r="C52" s="11">
        <v>280</v>
      </c>
      <c r="D52" s="12">
        <v>150</v>
      </c>
      <c r="E52" s="42">
        <f t="shared" si="0"/>
        <v>0</v>
      </c>
      <c r="F52" s="3"/>
      <c r="G52" s="4">
        <f t="shared" si="9"/>
        <v>1.9486326405788403</v>
      </c>
      <c r="H52" s="4">
        <f t="shared" si="1"/>
        <v>0.7671782049522994</v>
      </c>
      <c r="I52" s="5">
        <f t="shared" si="2"/>
        <v>1.3295176009865148</v>
      </c>
      <c r="J52" s="61">
        <f t="shared" si="3"/>
        <v>0.32951760098651484</v>
      </c>
      <c r="K52" s="7">
        <f t="shared" si="10"/>
        <v>0.4038787878787877</v>
      </c>
      <c r="L52" s="5">
        <f t="shared" si="7"/>
        <v>0.0027194697034078345</v>
      </c>
      <c r="M52" s="6">
        <f t="shared" si="4"/>
        <v>0.003615582836030293</v>
      </c>
      <c r="O52">
        <f t="shared" si="8"/>
        <v>42000</v>
      </c>
      <c r="P52">
        <f t="shared" si="5"/>
        <v>12730.976385696667</v>
      </c>
    </row>
    <row r="53" spans="1:16" ht="13.5" thickBot="1">
      <c r="A53" s="3">
        <f t="shared" si="6"/>
        <v>29</v>
      </c>
      <c r="B53" s="3"/>
      <c r="C53" s="11">
        <v>290</v>
      </c>
      <c r="D53" s="12">
        <v>135</v>
      </c>
      <c r="E53" s="42">
        <f t="shared" si="0"/>
        <v>0</v>
      </c>
      <c r="F53" s="3"/>
      <c r="G53" s="4">
        <f t="shared" si="9"/>
        <v>1.7537693765209563</v>
      </c>
      <c r="H53" s="4">
        <f t="shared" si="1"/>
        <v>0.6904603844570694</v>
      </c>
      <c r="I53" s="5">
        <f t="shared" si="2"/>
        <v>1.1965658408878632</v>
      </c>
      <c r="J53" s="61">
        <f t="shared" si="3"/>
        <v>0.19656584088786322</v>
      </c>
      <c r="K53" s="7">
        <f t="shared" si="10"/>
        <v>0.4183030303030302</v>
      </c>
      <c r="L53" s="5">
        <f t="shared" si="7"/>
        <v>0.002816593621386686</v>
      </c>
      <c r="M53" s="6">
        <f t="shared" si="4"/>
        <v>0.003370239715013952</v>
      </c>
      <c r="O53">
        <f t="shared" si="8"/>
        <v>39150</v>
      </c>
      <c r="P53">
        <f t="shared" si="5"/>
        <v>8835.654113757264</v>
      </c>
    </row>
    <row r="54" spans="1:16" ht="13.5" thickBot="1">
      <c r="A54" s="3">
        <f t="shared" si="6"/>
        <v>30</v>
      </c>
      <c r="B54" s="3"/>
      <c r="C54" s="11">
        <v>300</v>
      </c>
      <c r="D54" s="12">
        <v>120</v>
      </c>
      <c r="E54" s="42">
        <f t="shared" si="0"/>
        <v>0</v>
      </c>
      <c r="F54" s="3"/>
      <c r="G54" s="4">
        <f t="shared" si="9"/>
        <v>1.5589061124630723</v>
      </c>
      <c r="H54" s="4">
        <f t="shared" si="1"/>
        <v>0.6137425639618395</v>
      </c>
      <c r="I54" s="5">
        <f t="shared" si="2"/>
        <v>1.0636140807892118</v>
      </c>
      <c r="J54" s="61">
        <f t="shared" si="3"/>
        <v>0.06361408078921182</v>
      </c>
      <c r="K54" s="7">
        <f t="shared" si="10"/>
        <v>0.4327272727272726</v>
      </c>
      <c r="L54" s="5">
        <f t="shared" si="7"/>
        <v>0.0029137175393655376</v>
      </c>
      <c r="M54" s="6">
        <f t="shared" si="4"/>
        <v>0.0030990710023116805</v>
      </c>
      <c r="O54">
        <f t="shared" si="8"/>
        <v>36000</v>
      </c>
      <c r="P54">
        <f t="shared" si="5"/>
        <v>4640.331841817859</v>
      </c>
    </row>
    <row r="55" spans="1:16" ht="13.5" thickBot="1">
      <c r="A55" s="3">
        <f t="shared" si="6"/>
        <v>31</v>
      </c>
      <c r="B55" s="3"/>
      <c r="C55" s="11">
        <v>310</v>
      </c>
      <c r="D55" s="12">
        <v>165</v>
      </c>
      <c r="E55" s="42">
        <f t="shared" si="0"/>
        <v>0</v>
      </c>
      <c r="F55" s="3"/>
      <c r="G55" s="4">
        <f t="shared" si="9"/>
        <v>2.1434959046367243</v>
      </c>
      <c r="H55" s="4">
        <f t="shared" si="1"/>
        <v>0.8438960254475293</v>
      </c>
      <c r="I55" s="5">
        <f t="shared" si="2"/>
        <v>1.4624693610851662</v>
      </c>
      <c r="J55" s="61">
        <f t="shared" si="3"/>
        <v>0.46246936108516623</v>
      </c>
      <c r="K55" s="7">
        <f t="shared" si="10"/>
        <v>0.44715151515151597</v>
      </c>
      <c r="L55" s="5">
        <f t="shared" si="7"/>
        <v>0.0030108414573443948</v>
      </c>
      <c r="M55" s="6">
        <f t="shared" si="4"/>
        <v>0.004403263382451188</v>
      </c>
      <c r="O55">
        <f t="shared" si="8"/>
        <v>51150</v>
      </c>
      <c r="P55">
        <f t="shared" si="5"/>
        <v>18745.009569878453</v>
      </c>
    </row>
    <row r="56" spans="1:16" ht="13.5" thickBot="1">
      <c r="A56" s="3">
        <f t="shared" si="6"/>
        <v>32</v>
      </c>
      <c r="B56" s="3"/>
      <c r="C56" s="11">
        <v>320</v>
      </c>
      <c r="D56" s="12">
        <v>155</v>
      </c>
      <c r="E56" s="42">
        <f t="shared" si="0"/>
        <v>0</v>
      </c>
      <c r="F56" s="3"/>
      <c r="G56" s="4">
        <f t="shared" si="9"/>
        <v>2.013587061931468</v>
      </c>
      <c r="H56" s="4">
        <f t="shared" si="1"/>
        <v>0.7927508117840426</v>
      </c>
      <c r="I56" s="5">
        <f t="shared" si="2"/>
        <v>1.373834854352732</v>
      </c>
      <c r="J56" s="61">
        <f t="shared" si="3"/>
        <v>0.3738348543527319</v>
      </c>
      <c r="K56" s="7">
        <f t="shared" si="10"/>
        <v>0.46157575757575753</v>
      </c>
      <c r="L56" s="5">
        <f t="shared" si="7"/>
        <v>0.0031079653753232402</v>
      </c>
      <c r="M56" s="6">
        <f t="shared" si="4"/>
        <v>0.004269831158740537</v>
      </c>
      <c r="O56">
        <f t="shared" si="8"/>
        <v>49600</v>
      </c>
      <c r="P56">
        <f t="shared" si="5"/>
        <v>16149.68729793905</v>
      </c>
    </row>
    <row r="57" spans="1:16" ht="13.5" thickBot="1">
      <c r="A57" s="3">
        <f t="shared" si="6"/>
        <v>33</v>
      </c>
      <c r="B57" s="3"/>
      <c r="C57" s="11">
        <v>330</v>
      </c>
      <c r="D57" s="12">
        <v>150</v>
      </c>
      <c r="E57" s="42">
        <f t="shared" si="0"/>
        <v>0</v>
      </c>
      <c r="F57" s="3"/>
      <c r="G57" s="4">
        <f t="shared" si="9"/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1.3295176009865148</v>
      </c>
      <c r="J57" s="61">
        <f aca="true" t="shared" si="13" ref="J57:J88">IF(C57&gt;0,I57-1,0)</f>
        <v>0.32951760098651484</v>
      </c>
      <c r="K57" s="7">
        <f t="shared" si="10"/>
        <v>0.476</v>
      </c>
      <c r="L57" s="5">
        <f t="shared" si="7"/>
        <v>0.0032050892933020918</v>
      </c>
      <c r="M57" s="6">
        <f aca="true" t="shared" si="14" ref="M57:M88">L57*I57</f>
        <v>0.0042612226281785615</v>
      </c>
      <c r="O57">
        <f t="shared" si="8"/>
        <v>49500</v>
      </c>
      <c r="P57">
        <f aca="true" t="shared" si="15" ref="P57:P88">C57*ABS(D57-O$207)</f>
        <v>15004.365025999645</v>
      </c>
    </row>
    <row r="58" spans="1:16" ht="13.5" thickBot="1">
      <c r="A58" s="3">
        <f aca="true" t="shared" si="16" ref="A58:A89">A57+1</f>
        <v>34</v>
      </c>
      <c r="B58" s="3"/>
      <c r="C58" s="11">
        <v>340</v>
      </c>
      <c r="D58" s="12">
        <v>155</v>
      </c>
      <c r="E58" s="42">
        <f t="shared" si="0"/>
        <v>0</v>
      </c>
      <c r="F58" s="3"/>
      <c r="G58" s="4">
        <f t="shared" si="9"/>
        <v>2.013587061931468</v>
      </c>
      <c r="H58" s="4">
        <f t="shared" si="11"/>
        <v>0.7927508117840426</v>
      </c>
      <c r="I58" s="5">
        <f t="shared" si="12"/>
        <v>1.373834854352732</v>
      </c>
      <c r="J58" s="61">
        <f t="shared" si="13"/>
        <v>0.3738348543527319</v>
      </c>
      <c r="K58" s="7">
        <f t="shared" si="10"/>
        <v>0.49042424242424154</v>
      </c>
      <c r="L58" s="5">
        <f t="shared" si="7"/>
        <v>0.003302213211280937</v>
      </c>
      <c r="M58" s="6">
        <f t="shared" si="14"/>
        <v>0.004536695606161814</v>
      </c>
      <c r="O58">
        <f t="shared" si="8"/>
        <v>52700</v>
      </c>
      <c r="P58">
        <f t="shared" si="15"/>
        <v>17159.04275406024</v>
      </c>
    </row>
    <row r="59" spans="1:16" ht="13.5" thickBot="1">
      <c r="A59" s="3">
        <f t="shared" si="16"/>
        <v>35</v>
      </c>
      <c r="B59" s="3"/>
      <c r="C59" s="11">
        <v>350</v>
      </c>
      <c r="D59" s="12">
        <v>130</v>
      </c>
      <c r="E59" s="42">
        <f t="shared" si="0"/>
        <v>0</v>
      </c>
      <c r="F59" s="3"/>
      <c r="G59" s="4">
        <f t="shared" si="9"/>
        <v>1.6888149551683282</v>
      </c>
      <c r="H59" s="4">
        <f t="shared" si="11"/>
        <v>0.664887777625326</v>
      </c>
      <c r="I59" s="5">
        <f t="shared" si="12"/>
        <v>1.1522485875216462</v>
      </c>
      <c r="J59" s="61">
        <f t="shared" si="13"/>
        <v>0.15224858752164616</v>
      </c>
      <c r="K59" s="7">
        <f t="shared" si="10"/>
        <v>0.5048484848484858</v>
      </c>
      <c r="L59" s="5">
        <f t="shared" si="7"/>
        <v>0.003399337129259801</v>
      </c>
      <c r="M59" s="6">
        <f t="shared" si="14"/>
        <v>0.003916881405699493</v>
      </c>
      <c r="O59">
        <f t="shared" si="8"/>
        <v>45500</v>
      </c>
      <c r="P59">
        <f t="shared" si="15"/>
        <v>8913.720482120834</v>
      </c>
    </row>
    <row r="60" spans="1:16" ht="13.5" thickBot="1">
      <c r="A60" s="3">
        <f t="shared" si="16"/>
        <v>36</v>
      </c>
      <c r="B60" s="3"/>
      <c r="C60" s="11">
        <v>360</v>
      </c>
      <c r="D60" s="12">
        <v>105</v>
      </c>
      <c r="E60" s="42">
        <f t="shared" si="0"/>
        <v>0</v>
      </c>
      <c r="F60" s="3"/>
      <c r="G60" s="4">
        <f t="shared" si="9"/>
        <v>1.3640428484051883</v>
      </c>
      <c r="H60" s="4">
        <f t="shared" si="11"/>
        <v>0.5370247434666096</v>
      </c>
      <c r="I60" s="5">
        <f t="shared" si="12"/>
        <v>0.9306623206905603</v>
      </c>
      <c r="J60" s="61">
        <f t="shared" si="13"/>
        <v>-0.06933767930943968</v>
      </c>
      <c r="K60" s="7">
        <f t="shared" si="10"/>
        <v>0.5192727272727264</v>
      </c>
      <c r="L60" s="5">
        <f t="shared" si="7"/>
        <v>0.0034964610472386403</v>
      </c>
      <c r="M60" s="6">
        <f t="shared" si="14"/>
        <v>0.0032540245524272596</v>
      </c>
      <c r="O60">
        <f t="shared" si="8"/>
        <v>37800</v>
      </c>
      <c r="P60">
        <f t="shared" si="15"/>
        <v>168.39821018143027</v>
      </c>
    </row>
    <row r="61" spans="1:16" ht="13.5" thickBot="1">
      <c r="A61" s="3">
        <f t="shared" si="16"/>
        <v>37</v>
      </c>
      <c r="B61" s="3"/>
      <c r="C61" s="11">
        <v>370</v>
      </c>
      <c r="D61" s="12">
        <v>145</v>
      </c>
      <c r="E61" s="42">
        <f t="shared" si="0"/>
        <v>0</v>
      </c>
      <c r="F61" s="3"/>
      <c r="G61" s="4">
        <f t="shared" si="9"/>
        <v>1.8836782192262123</v>
      </c>
      <c r="H61" s="4">
        <f t="shared" si="11"/>
        <v>0.741605598120556</v>
      </c>
      <c r="I61" s="5">
        <f t="shared" si="12"/>
        <v>1.2852003476202976</v>
      </c>
      <c r="J61" s="61">
        <f t="shared" si="13"/>
        <v>0.28520034762029756</v>
      </c>
      <c r="K61" s="7">
        <f t="shared" si="10"/>
        <v>0.5336969696969707</v>
      </c>
      <c r="L61" s="5">
        <f t="shared" si="7"/>
        <v>0.0035935849652175035</v>
      </c>
      <c r="M61" s="6">
        <f t="shared" si="14"/>
        <v>0.004618476646500611</v>
      </c>
      <c r="O61">
        <f t="shared" si="8"/>
        <v>53650</v>
      </c>
      <c r="P61">
        <f t="shared" si="15"/>
        <v>14973.075938242026</v>
      </c>
    </row>
    <row r="62" spans="1:16" ht="13.5" thickBot="1">
      <c r="A62" s="3">
        <f t="shared" si="16"/>
        <v>38</v>
      </c>
      <c r="B62" s="3"/>
      <c r="C62" s="11">
        <v>380</v>
      </c>
      <c r="D62" s="12">
        <v>150</v>
      </c>
      <c r="E62" s="42">
        <f t="shared" si="0"/>
        <v>0</v>
      </c>
      <c r="F62" s="3" t="s">
        <v>48</v>
      </c>
      <c r="G62" s="4">
        <f t="shared" si="9"/>
        <v>1.9486326405788403</v>
      </c>
      <c r="H62" s="4">
        <f t="shared" si="11"/>
        <v>0.7671782049522994</v>
      </c>
      <c r="I62" s="5">
        <f t="shared" si="12"/>
        <v>1.3295176009865148</v>
      </c>
      <c r="J62" s="61">
        <f t="shared" si="13"/>
        <v>0.32951760098651484</v>
      </c>
      <c r="K62" s="7">
        <f t="shared" si="10"/>
        <v>0.5481212121212113</v>
      </c>
      <c r="L62" s="5">
        <f t="shared" si="7"/>
        <v>0.003690708883196343</v>
      </c>
      <c r="M62" s="6">
        <f t="shared" si="14"/>
        <v>0.004906862420326821</v>
      </c>
      <c r="O62">
        <f t="shared" si="8"/>
        <v>57000</v>
      </c>
      <c r="P62">
        <f t="shared" si="15"/>
        <v>17277.753666302622</v>
      </c>
    </row>
    <row r="63" spans="1:16" ht="13.5" thickBot="1">
      <c r="A63" s="3">
        <f t="shared" si="16"/>
        <v>39</v>
      </c>
      <c r="B63" s="3"/>
      <c r="C63" s="11">
        <v>390</v>
      </c>
      <c r="D63" s="12">
        <v>140</v>
      </c>
      <c r="E63" s="42">
        <f t="shared" si="0"/>
        <v>0</v>
      </c>
      <c r="F63" s="3"/>
      <c r="G63" s="4">
        <f t="shared" si="9"/>
        <v>1.8187237978735842</v>
      </c>
      <c r="H63" s="4">
        <f t="shared" si="11"/>
        <v>0.7160329912888127</v>
      </c>
      <c r="I63" s="5">
        <f t="shared" si="12"/>
        <v>1.2408830942540803</v>
      </c>
      <c r="J63" s="61">
        <f t="shared" si="13"/>
        <v>0.24088309425408028</v>
      </c>
      <c r="K63" s="7">
        <f t="shared" si="10"/>
        <v>0.5625454545454556</v>
      </c>
      <c r="L63" s="5">
        <f t="shared" si="7"/>
        <v>0.0037878328011752066</v>
      </c>
      <c r="M63" s="6">
        <f t="shared" si="14"/>
        <v>0.004700257686839391</v>
      </c>
      <c r="O63">
        <f t="shared" si="8"/>
        <v>54600</v>
      </c>
      <c r="P63">
        <f t="shared" si="15"/>
        <v>13832.431394363217</v>
      </c>
    </row>
    <row r="64" spans="1:16" ht="13.5" thickBot="1">
      <c r="A64" s="3">
        <f t="shared" si="16"/>
        <v>40</v>
      </c>
      <c r="B64" s="3"/>
      <c r="C64" s="11">
        <v>400</v>
      </c>
      <c r="D64" s="12">
        <v>115</v>
      </c>
      <c r="E64" s="42">
        <f t="shared" si="0"/>
        <v>0</v>
      </c>
      <c r="F64" s="3"/>
      <c r="G64" s="4">
        <f t="shared" si="9"/>
        <v>1.4939516911104442</v>
      </c>
      <c r="H64" s="4">
        <f t="shared" si="11"/>
        <v>0.5881699571300961</v>
      </c>
      <c r="I64" s="5">
        <f t="shared" si="12"/>
        <v>1.0192968274229945</v>
      </c>
      <c r="J64" s="61">
        <f t="shared" si="13"/>
        <v>0.019296827422994545</v>
      </c>
      <c r="K64" s="7">
        <f t="shared" si="10"/>
        <v>0.5769696969696962</v>
      </c>
      <c r="L64" s="5">
        <f t="shared" si="7"/>
        <v>0.003884956719154046</v>
      </c>
      <c r="M64" s="6">
        <f t="shared" si="14"/>
        <v>0.003959924058509365</v>
      </c>
      <c r="O64">
        <f t="shared" si="8"/>
        <v>46000</v>
      </c>
      <c r="P64">
        <f t="shared" si="15"/>
        <v>4187.109122423812</v>
      </c>
    </row>
    <row r="65" spans="1:16" ht="13.5" thickBot="1">
      <c r="A65" s="3">
        <f t="shared" si="16"/>
        <v>41</v>
      </c>
      <c r="B65" s="3"/>
      <c r="C65" s="11">
        <v>410</v>
      </c>
      <c r="D65" s="12">
        <v>120</v>
      </c>
      <c r="E65" s="42">
        <f t="shared" si="0"/>
        <v>0</v>
      </c>
      <c r="F65" s="3"/>
      <c r="G65" s="4">
        <f t="shared" si="9"/>
        <v>1.5589061124630723</v>
      </c>
      <c r="H65" s="4">
        <f t="shared" si="11"/>
        <v>0.6137425639618395</v>
      </c>
      <c r="I65" s="5">
        <f t="shared" si="12"/>
        <v>1.0636140807892118</v>
      </c>
      <c r="J65" s="61">
        <f t="shared" si="13"/>
        <v>0.06361408078921182</v>
      </c>
      <c r="K65" s="7">
        <f t="shared" si="10"/>
        <v>0.5913939393939387</v>
      </c>
      <c r="L65" s="5">
        <f t="shared" si="7"/>
        <v>0.0039820806371328975</v>
      </c>
      <c r="M65" s="6">
        <f t="shared" si="14"/>
        <v>0.004235397036492626</v>
      </c>
      <c r="O65">
        <f t="shared" si="8"/>
        <v>49200</v>
      </c>
      <c r="P65">
        <f t="shared" si="15"/>
        <v>6341.786850484406</v>
      </c>
    </row>
    <row r="66" spans="1:16" ht="13.5" thickBot="1">
      <c r="A66" s="3">
        <f t="shared" si="16"/>
        <v>42</v>
      </c>
      <c r="B66" s="3"/>
      <c r="C66" s="11">
        <v>420</v>
      </c>
      <c r="D66" s="12">
        <v>100</v>
      </c>
      <c r="E66" s="42">
        <f t="shared" si="0"/>
        <v>0</v>
      </c>
      <c r="F66" s="3"/>
      <c r="G66" s="4">
        <f t="shared" si="9"/>
        <v>1.2990884270525602</v>
      </c>
      <c r="H66" s="4">
        <f t="shared" si="11"/>
        <v>0.5114521366348662</v>
      </c>
      <c r="I66" s="5">
        <f t="shared" si="12"/>
        <v>0.8863450673243431</v>
      </c>
      <c r="J66" s="61">
        <f t="shared" si="13"/>
        <v>-0.11365493267565685</v>
      </c>
      <c r="K66" s="7">
        <f t="shared" si="10"/>
        <v>0.6058181818181829</v>
      </c>
      <c r="L66" s="5">
        <f t="shared" si="7"/>
        <v>0.004079204555111761</v>
      </c>
      <c r="M66" s="6">
        <f t="shared" si="14"/>
        <v>0.003615582836030301</v>
      </c>
      <c r="O66">
        <f t="shared" si="8"/>
        <v>42000</v>
      </c>
      <c r="P66">
        <f t="shared" si="15"/>
        <v>1903.535421454998</v>
      </c>
    </row>
    <row r="67" spans="1:16" ht="13.5" thickBot="1">
      <c r="A67" s="3">
        <f t="shared" si="16"/>
        <v>43</v>
      </c>
      <c r="B67" s="3"/>
      <c r="C67" s="11">
        <v>430</v>
      </c>
      <c r="D67" s="12">
        <v>70</v>
      </c>
      <c r="E67" s="42">
        <f t="shared" si="0"/>
        <v>0</v>
      </c>
      <c r="F67" s="3"/>
      <c r="G67" s="4">
        <f t="shared" si="9"/>
        <v>0.9093618989367921</v>
      </c>
      <c r="H67" s="4">
        <f t="shared" si="11"/>
        <v>0.35801649564440635</v>
      </c>
      <c r="I67" s="5">
        <f t="shared" si="12"/>
        <v>0.6204415471270401</v>
      </c>
      <c r="J67" s="61">
        <f t="shared" si="13"/>
        <v>-0.37955845287295986</v>
      </c>
      <c r="K67" s="7">
        <f t="shared" si="10"/>
        <v>0.6202424242424236</v>
      </c>
      <c r="L67" s="5">
        <f t="shared" si="7"/>
        <v>0.0041763284730906005</v>
      </c>
      <c r="M67" s="6">
        <f t="shared" si="14"/>
        <v>0.0025911676991550413</v>
      </c>
      <c r="O67">
        <f t="shared" si="8"/>
        <v>30100</v>
      </c>
      <c r="P67">
        <f t="shared" si="15"/>
        <v>14848.857693394402</v>
      </c>
    </row>
    <row r="68" spans="1:16" ht="13.5" thickBot="1">
      <c r="A68" s="3">
        <f t="shared" si="16"/>
        <v>44</v>
      </c>
      <c r="B68" s="3"/>
      <c r="C68" s="11">
        <v>440</v>
      </c>
      <c r="D68" s="12">
        <v>90</v>
      </c>
      <c r="E68" s="42">
        <f t="shared" si="0"/>
        <v>0</v>
      </c>
      <c r="F68" s="3"/>
      <c r="G68" s="4">
        <f t="shared" si="9"/>
        <v>1.1691795843473043</v>
      </c>
      <c r="H68" s="4">
        <f t="shared" si="11"/>
        <v>0.46030692297137965</v>
      </c>
      <c r="I68" s="5">
        <f t="shared" si="12"/>
        <v>0.7977105605919089</v>
      </c>
      <c r="J68" s="61">
        <f t="shared" si="13"/>
        <v>-0.20228943940809108</v>
      </c>
      <c r="K68" s="7">
        <f t="shared" si="10"/>
        <v>0.634666666666666</v>
      </c>
      <c r="L68" s="5">
        <f t="shared" si="7"/>
        <v>0.004273452391069452</v>
      </c>
      <c r="M68" s="6">
        <f t="shared" si="14"/>
        <v>0.0034089781025428458</v>
      </c>
      <c r="O68">
        <f t="shared" si="8"/>
        <v>39600</v>
      </c>
      <c r="P68">
        <f t="shared" si="15"/>
        <v>6394.179965333808</v>
      </c>
    </row>
    <row r="69" spans="1:16" ht="13.5" thickBot="1">
      <c r="A69" s="3">
        <f t="shared" si="16"/>
        <v>45</v>
      </c>
      <c r="B69" s="3"/>
      <c r="C69" s="11">
        <v>450</v>
      </c>
      <c r="D69" s="12">
        <v>140</v>
      </c>
      <c r="E69" s="42">
        <f t="shared" si="0"/>
        <v>0</v>
      </c>
      <c r="F69" s="3"/>
      <c r="G69" s="4">
        <f t="shared" si="9"/>
        <v>1.8187237978735842</v>
      </c>
      <c r="H69" s="4">
        <f t="shared" si="11"/>
        <v>0.7160329912888127</v>
      </c>
      <c r="I69" s="5">
        <f t="shared" si="12"/>
        <v>1.2408830942540803</v>
      </c>
      <c r="J69" s="61">
        <f t="shared" si="13"/>
        <v>0.24088309425408028</v>
      </c>
      <c r="K69" s="7">
        <f t="shared" si="10"/>
        <v>0.6490909090909103</v>
      </c>
      <c r="L69" s="5">
        <f t="shared" si="7"/>
        <v>0.004370576309048315</v>
      </c>
      <c r="M69" s="6">
        <f t="shared" si="14"/>
        <v>0.00542337425404545</v>
      </c>
      <c r="O69">
        <f t="shared" si="8"/>
        <v>63000</v>
      </c>
      <c r="P69">
        <f t="shared" si="15"/>
        <v>15960.497762726787</v>
      </c>
    </row>
    <row r="70" spans="1:16" ht="13.5" thickBot="1">
      <c r="A70" s="3">
        <f t="shared" si="16"/>
        <v>46</v>
      </c>
      <c r="B70" s="3"/>
      <c r="C70" s="11">
        <v>460</v>
      </c>
      <c r="D70" s="12">
        <v>145</v>
      </c>
      <c r="E70" s="42">
        <f t="shared" si="0"/>
        <v>0</v>
      </c>
      <c r="F70" s="3"/>
      <c r="G70" s="4">
        <f t="shared" si="9"/>
        <v>1.8836782192262123</v>
      </c>
      <c r="H70" s="4">
        <f t="shared" si="11"/>
        <v>0.741605598120556</v>
      </c>
      <c r="I70" s="5">
        <f t="shared" si="12"/>
        <v>1.2852003476202976</v>
      </c>
      <c r="J70" s="61">
        <f t="shared" si="13"/>
        <v>0.28520034762029756</v>
      </c>
      <c r="K70" s="7">
        <f t="shared" si="10"/>
        <v>0.663515151515151</v>
      </c>
      <c r="L70" s="5">
        <f t="shared" si="7"/>
        <v>0.004467700227027155</v>
      </c>
      <c r="M70" s="6">
        <f t="shared" si="14"/>
        <v>0.005741889884838582</v>
      </c>
      <c r="O70">
        <f t="shared" si="8"/>
        <v>66700</v>
      </c>
      <c r="P70">
        <f t="shared" si="15"/>
        <v>18615.175490787384</v>
      </c>
    </row>
    <row r="71" spans="1:21" ht="13.5" thickBot="1">
      <c r="A71" s="3">
        <f t="shared" si="16"/>
        <v>47</v>
      </c>
      <c r="B71" s="3"/>
      <c r="C71" s="11">
        <v>470</v>
      </c>
      <c r="D71" s="12">
        <v>135</v>
      </c>
      <c r="E71" s="42">
        <f t="shared" si="0"/>
        <v>0</v>
      </c>
      <c r="F71" s="3"/>
      <c r="G71" s="4">
        <f t="shared" si="9"/>
        <v>1.7537693765209563</v>
      </c>
      <c r="H71" s="4">
        <f t="shared" si="11"/>
        <v>0.6904603844570694</v>
      </c>
      <c r="I71" s="5">
        <f t="shared" si="12"/>
        <v>1.1965658408878632</v>
      </c>
      <c r="J71" s="61">
        <f t="shared" si="13"/>
        <v>0.19656584088786322</v>
      </c>
      <c r="K71" s="7">
        <f t="shared" si="10"/>
        <v>0.6779393939393952</v>
      </c>
      <c r="L71" s="5">
        <f t="shared" si="7"/>
        <v>0.004564824145006018</v>
      </c>
      <c r="M71" s="6">
        <f t="shared" si="14"/>
        <v>0.005462112641574347</v>
      </c>
      <c r="O71">
        <f t="shared" si="8"/>
        <v>63450</v>
      </c>
      <c r="P71">
        <f t="shared" si="15"/>
        <v>14319.853218847978</v>
      </c>
      <c r="U71" s="40"/>
    </row>
    <row r="72" spans="1:16" ht="13.5" thickBot="1">
      <c r="A72" s="3">
        <f t="shared" si="16"/>
        <v>48</v>
      </c>
      <c r="B72" s="3"/>
      <c r="C72" s="11">
        <v>480</v>
      </c>
      <c r="D72" s="12">
        <v>115</v>
      </c>
      <c r="E72" s="42">
        <f t="shared" si="0"/>
        <v>0</v>
      </c>
      <c r="F72" s="3"/>
      <c r="G72" s="4">
        <f t="shared" si="9"/>
        <v>1.4939516911104442</v>
      </c>
      <c r="H72" s="4">
        <f t="shared" si="11"/>
        <v>0.5881699571300961</v>
      </c>
      <c r="I72" s="5">
        <f t="shared" si="12"/>
        <v>1.0192968274229945</v>
      </c>
      <c r="J72" s="61">
        <f t="shared" si="13"/>
        <v>0.019296827422994545</v>
      </c>
      <c r="K72" s="7">
        <f t="shared" si="10"/>
        <v>0.6923636363636341</v>
      </c>
      <c r="L72" s="5">
        <f t="shared" si="7"/>
        <v>0.004661948062984846</v>
      </c>
      <c r="M72" s="6">
        <f t="shared" si="14"/>
        <v>0.004751908870211228</v>
      </c>
      <c r="O72">
        <f t="shared" si="8"/>
        <v>55200</v>
      </c>
      <c r="P72">
        <f t="shared" si="15"/>
        <v>5024.530946908573</v>
      </c>
    </row>
    <row r="73" spans="1:16" ht="13.5" thickBot="1">
      <c r="A73" s="3">
        <f t="shared" si="16"/>
        <v>49</v>
      </c>
      <c r="B73" s="3"/>
      <c r="C73" s="11">
        <v>490</v>
      </c>
      <c r="D73" s="12">
        <v>145</v>
      </c>
      <c r="E73" s="42">
        <f t="shared" si="0"/>
        <v>0</v>
      </c>
      <c r="F73" s="3"/>
      <c r="G73" s="4">
        <f t="shared" si="9"/>
        <v>1.8836782192262123</v>
      </c>
      <c r="H73" s="4">
        <f t="shared" si="11"/>
        <v>0.741605598120556</v>
      </c>
      <c r="I73" s="5">
        <f t="shared" si="12"/>
        <v>1.2852003476202976</v>
      </c>
      <c r="J73" s="61">
        <f t="shared" si="13"/>
        <v>0.28520034762029756</v>
      </c>
      <c r="K73" s="7">
        <f t="shared" si="10"/>
        <v>0.7067878787878819</v>
      </c>
      <c r="L73" s="5">
        <f t="shared" si="7"/>
        <v>0.004759071980963733</v>
      </c>
      <c r="M73" s="6">
        <f t="shared" si="14"/>
        <v>0.006116360964284608</v>
      </c>
      <c r="O73">
        <f t="shared" si="8"/>
        <v>71050</v>
      </c>
      <c r="P73">
        <f t="shared" si="15"/>
        <v>19829.20867496917</v>
      </c>
    </row>
    <row r="74" spans="1:16" ht="13.5" thickBot="1">
      <c r="A74" s="3">
        <f t="shared" si="16"/>
        <v>50</v>
      </c>
      <c r="B74" s="3"/>
      <c r="C74" s="11">
        <v>500</v>
      </c>
      <c r="D74" s="12">
        <v>155</v>
      </c>
      <c r="E74" s="42">
        <f t="shared" si="0"/>
        <v>0</v>
      </c>
      <c r="F74" s="3"/>
      <c r="G74" s="4">
        <f t="shared" si="9"/>
        <v>2.013587061931468</v>
      </c>
      <c r="H74" s="4">
        <f t="shared" si="11"/>
        <v>0.7927508117840426</v>
      </c>
      <c r="I74" s="5">
        <f t="shared" si="12"/>
        <v>1.373834854352732</v>
      </c>
      <c r="J74" s="61">
        <f t="shared" si="13"/>
        <v>0.3738348543527319</v>
      </c>
      <c r="K74" s="7">
        <f t="shared" si="10"/>
        <v>0.721212121212119</v>
      </c>
      <c r="L74" s="5">
        <f t="shared" si="7"/>
        <v>0.004856195898942549</v>
      </c>
      <c r="M74" s="6">
        <f t="shared" si="14"/>
        <v>0.006671611185532071</v>
      </c>
      <c r="O74">
        <f t="shared" si="8"/>
        <v>77500</v>
      </c>
      <c r="P74">
        <f t="shared" si="15"/>
        <v>25233.886403029763</v>
      </c>
    </row>
    <row r="75" spans="1:16" ht="13.5" thickBot="1">
      <c r="A75" s="3">
        <f t="shared" si="16"/>
        <v>51</v>
      </c>
      <c r="B75" s="3"/>
      <c r="C75" s="11">
        <v>510</v>
      </c>
      <c r="D75" s="12">
        <v>95</v>
      </c>
      <c r="E75" s="42">
        <f t="shared" si="0"/>
        <v>0</v>
      </c>
      <c r="F75" s="3"/>
      <c r="G75" s="4">
        <f t="shared" si="9"/>
        <v>1.2341340056999321</v>
      </c>
      <c r="H75" s="4">
        <f t="shared" si="11"/>
        <v>0.4858795298031229</v>
      </c>
      <c r="I75" s="5">
        <f t="shared" si="12"/>
        <v>0.842027813958126</v>
      </c>
      <c r="J75" s="61">
        <f t="shared" si="13"/>
        <v>-0.15797218604187402</v>
      </c>
      <c r="K75" s="7">
        <f t="shared" si="10"/>
        <v>0.7356363636363632</v>
      </c>
      <c r="L75" s="5">
        <f t="shared" si="7"/>
        <v>0.004953319816921412</v>
      </c>
      <c r="M75" s="6">
        <f t="shared" si="14"/>
        <v>0.004170833057277801</v>
      </c>
      <c r="O75">
        <f t="shared" si="8"/>
        <v>48450</v>
      </c>
      <c r="P75">
        <f t="shared" si="15"/>
        <v>4861.435868909641</v>
      </c>
    </row>
    <row r="76" spans="1:16" ht="13.5" thickBot="1">
      <c r="A76" s="3">
        <f t="shared" si="16"/>
        <v>52</v>
      </c>
      <c r="B76" s="3"/>
      <c r="C76" s="11">
        <v>520</v>
      </c>
      <c r="D76" s="12">
        <v>140</v>
      </c>
      <c r="E76" s="42">
        <f t="shared" si="0"/>
        <v>0</v>
      </c>
      <c r="F76" s="3"/>
      <c r="G76" s="4">
        <f t="shared" si="9"/>
        <v>1.8187237978735842</v>
      </c>
      <c r="H76" s="4">
        <f t="shared" si="11"/>
        <v>0.7160329912888127</v>
      </c>
      <c r="I76" s="5">
        <f t="shared" si="12"/>
        <v>1.2408830942540803</v>
      </c>
      <c r="J76" s="61">
        <f t="shared" si="13"/>
        <v>0.24088309425408028</v>
      </c>
      <c r="K76" s="7">
        <f t="shared" si="10"/>
        <v>0.7500606060606074</v>
      </c>
      <c r="L76" s="5">
        <f t="shared" si="7"/>
        <v>0.005050443734900275</v>
      </c>
      <c r="M76" s="6">
        <f t="shared" si="14"/>
        <v>0.006267010249119187</v>
      </c>
      <c r="O76">
        <f t="shared" si="8"/>
        <v>72800</v>
      </c>
      <c r="P76">
        <f t="shared" si="15"/>
        <v>18443.241859150956</v>
      </c>
    </row>
    <row r="77" spans="1:16" ht="13.5" thickBot="1">
      <c r="A77" s="3">
        <f t="shared" si="16"/>
        <v>53</v>
      </c>
      <c r="B77" s="3"/>
      <c r="C77" s="11">
        <v>530</v>
      </c>
      <c r="D77" s="12">
        <v>125</v>
      </c>
      <c r="E77" s="42">
        <f t="shared" si="0"/>
        <v>0</v>
      </c>
      <c r="F77" s="3"/>
      <c r="G77" s="4">
        <f t="shared" si="9"/>
        <v>1.6238605338157002</v>
      </c>
      <c r="H77" s="4">
        <f t="shared" si="11"/>
        <v>0.6393151707935827</v>
      </c>
      <c r="I77" s="5">
        <f t="shared" si="12"/>
        <v>1.1079313341554289</v>
      </c>
      <c r="J77" s="61">
        <f t="shared" si="13"/>
        <v>0.10793133415542888</v>
      </c>
      <c r="K77" s="7">
        <f t="shared" si="10"/>
        <v>0.7644848484848481</v>
      </c>
      <c r="L77" s="5">
        <f t="shared" si="7"/>
        <v>0.005147567652879115</v>
      </c>
      <c r="M77" s="6">
        <f t="shared" si="14"/>
        <v>0.005703151497309687</v>
      </c>
      <c r="O77">
        <f t="shared" si="8"/>
        <v>66250</v>
      </c>
      <c r="P77">
        <f t="shared" si="15"/>
        <v>10847.91958721155</v>
      </c>
    </row>
    <row r="78" spans="1:16" ht="13.5" thickBot="1">
      <c r="A78" s="3">
        <f t="shared" si="16"/>
        <v>54</v>
      </c>
      <c r="B78" s="3"/>
      <c r="C78" s="11">
        <v>540</v>
      </c>
      <c r="D78" s="12">
        <v>115</v>
      </c>
      <c r="E78" s="42">
        <f t="shared" si="0"/>
        <v>0</v>
      </c>
      <c r="F78" s="3"/>
      <c r="G78" s="4">
        <f t="shared" si="9"/>
        <v>1.4939516911104442</v>
      </c>
      <c r="H78" s="4">
        <f t="shared" si="11"/>
        <v>0.5881699571300961</v>
      </c>
      <c r="I78" s="5">
        <f t="shared" si="12"/>
        <v>1.0192968274229945</v>
      </c>
      <c r="J78" s="61">
        <f t="shared" si="13"/>
        <v>0.019296827422994545</v>
      </c>
      <c r="K78" s="7">
        <f t="shared" si="10"/>
        <v>0.7789090909090923</v>
      </c>
      <c r="L78" s="5">
        <f t="shared" si="7"/>
        <v>0.005244691570857978</v>
      </c>
      <c r="M78" s="6">
        <f t="shared" si="14"/>
        <v>0.005345897478987659</v>
      </c>
      <c r="O78">
        <f t="shared" si="8"/>
        <v>62100</v>
      </c>
      <c r="P78">
        <f t="shared" si="15"/>
        <v>5652.597315272145</v>
      </c>
    </row>
    <row r="79" spans="1:16" ht="13.5" thickBot="1">
      <c r="A79" s="3">
        <f t="shared" si="16"/>
        <v>55</v>
      </c>
      <c r="B79" s="3"/>
      <c r="C79" s="11">
        <v>550</v>
      </c>
      <c r="D79" s="12">
        <v>170</v>
      </c>
      <c r="E79" s="42">
        <f t="shared" si="0"/>
        <v>0</v>
      </c>
      <c r="F79" s="3"/>
      <c r="G79" s="4">
        <f t="shared" si="9"/>
        <v>2.2084503259893524</v>
      </c>
      <c r="H79" s="4">
        <f t="shared" si="11"/>
        <v>0.8694686322792726</v>
      </c>
      <c r="I79" s="5">
        <f t="shared" si="12"/>
        <v>1.5067866144513835</v>
      </c>
      <c r="J79" s="61">
        <f t="shared" si="13"/>
        <v>0.5067866144513835</v>
      </c>
      <c r="K79" s="7">
        <f t="shared" si="10"/>
        <v>0.7933333333333294</v>
      </c>
      <c r="L79" s="5">
        <f t="shared" si="7"/>
        <v>0.005341815488836794</v>
      </c>
      <c r="M79" s="6">
        <f t="shared" si="14"/>
        <v>0.008048976075448355</v>
      </c>
      <c r="O79">
        <f t="shared" si="8"/>
        <v>93500</v>
      </c>
      <c r="P79">
        <f t="shared" si="15"/>
        <v>36007.27504333274</v>
      </c>
    </row>
    <row r="80" spans="1:16" ht="13.5" thickBot="1">
      <c r="A80" s="3">
        <f t="shared" si="16"/>
        <v>56</v>
      </c>
      <c r="B80" s="3"/>
      <c r="C80" s="11">
        <v>560</v>
      </c>
      <c r="D80" s="12">
        <v>170</v>
      </c>
      <c r="E80" s="42">
        <f t="shared" si="0"/>
        <v>0</v>
      </c>
      <c r="F80" s="3" t="s">
        <v>49</v>
      </c>
      <c r="G80" s="4">
        <f t="shared" si="9"/>
        <v>2.2084503259893524</v>
      </c>
      <c r="H80" s="4">
        <f t="shared" si="11"/>
        <v>0.8694686322792726</v>
      </c>
      <c r="I80" s="5">
        <f t="shared" si="12"/>
        <v>1.5067866144513835</v>
      </c>
      <c r="J80" s="61">
        <f t="shared" si="13"/>
        <v>0.5067866144513835</v>
      </c>
      <c r="K80" s="7">
        <f t="shared" si="10"/>
        <v>0.8077575757575772</v>
      </c>
      <c r="L80" s="5">
        <f t="shared" si="7"/>
        <v>0.005438939406815681</v>
      </c>
      <c r="M80" s="6">
        <f t="shared" si="14"/>
        <v>0.008195321095002017</v>
      </c>
      <c r="O80">
        <f t="shared" si="8"/>
        <v>95200</v>
      </c>
      <c r="P80">
        <f t="shared" si="15"/>
        <v>36661.952771393335</v>
      </c>
    </row>
    <row r="81" spans="1:16" ht="13.5" thickBot="1">
      <c r="A81" s="3">
        <f t="shared" si="16"/>
        <v>57</v>
      </c>
      <c r="B81" s="3"/>
      <c r="C81" s="11">
        <v>570</v>
      </c>
      <c r="D81" s="12"/>
      <c r="E81" s="42">
        <f t="shared" si="0"/>
        <v>102.76223776223776</v>
      </c>
      <c r="F81" s="3"/>
      <c r="G81" s="4">
        <f t="shared" si="9"/>
        <v>1.3349723381494665</v>
      </c>
      <c r="H81" s="4">
        <f t="shared" si="11"/>
        <v>0.5255796606887663</v>
      </c>
      <c r="I81" s="5">
        <f t="shared" si="12"/>
        <v>0.9108280254777078</v>
      </c>
      <c r="J81" s="61">
        <f t="shared" si="13"/>
        <v>-0.0891719745222922</v>
      </c>
      <c r="K81" s="7">
        <f t="shared" si="10"/>
        <v>0.8221818181818179</v>
      </c>
      <c r="L81" s="5">
        <f t="shared" si="7"/>
        <v>0.00553606332479452</v>
      </c>
      <c r="M81" s="6">
        <f t="shared" si="14"/>
        <v>0.005042401627042147</v>
      </c>
      <c r="O81">
        <f t="shared" si="8"/>
        <v>58574.47552447552</v>
      </c>
      <c r="P81">
        <f t="shared" si="15"/>
        <v>59583.36950054607</v>
      </c>
    </row>
    <row r="82" spans="1:16" ht="13.5" thickBot="1">
      <c r="A82" s="3">
        <f t="shared" si="16"/>
        <v>58</v>
      </c>
      <c r="B82" s="3"/>
      <c r="C82" s="11">
        <v>580</v>
      </c>
      <c r="D82" s="12">
        <v>150</v>
      </c>
      <c r="E82" s="42">
        <f t="shared" si="0"/>
        <v>0</v>
      </c>
      <c r="F82" s="3"/>
      <c r="G82" s="4">
        <f t="shared" si="9"/>
        <v>1.9486326405788403</v>
      </c>
      <c r="H82" s="4">
        <f t="shared" si="11"/>
        <v>0.7671782049522994</v>
      </c>
      <c r="I82" s="5">
        <f t="shared" si="12"/>
        <v>1.3295176009865148</v>
      </c>
      <c r="J82" s="61">
        <f t="shared" si="13"/>
        <v>0.32951760098651484</v>
      </c>
      <c r="K82" s="7">
        <f t="shared" si="10"/>
        <v>0.8366060606060621</v>
      </c>
      <c r="L82" s="5">
        <f t="shared" si="7"/>
        <v>0.005633187242773384</v>
      </c>
      <c r="M82" s="6">
        <f t="shared" si="14"/>
        <v>0.00748942158891991</v>
      </c>
      <c r="O82">
        <f t="shared" si="8"/>
        <v>87000</v>
      </c>
      <c r="P82">
        <f t="shared" si="15"/>
        <v>26371.308227514528</v>
      </c>
    </row>
    <row r="83" spans="1:16" ht="13.5" thickBot="1">
      <c r="A83" s="3">
        <f t="shared" si="16"/>
        <v>59</v>
      </c>
      <c r="B83" s="3"/>
      <c r="C83" s="11">
        <v>590</v>
      </c>
      <c r="D83" s="12">
        <v>135</v>
      </c>
      <c r="E83" s="42">
        <f t="shared" si="0"/>
        <v>0</v>
      </c>
      <c r="F83" s="3"/>
      <c r="G83" s="4">
        <f t="shared" si="9"/>
        <v>1.7537693765209563</v>
      </c>
      <c r="H83" s="4">
        <f t="shared" si="11"/>
        <v>0.6904603844570694</v>
      </c>
      <c r="I83" s="5">
        <f t="shared" si="12"/>
        <v>1.1965658408878632</v>
      </c>
      <c r="J83" s="61">
        <f t="shared" si="13"/>
        <v>0.19656584088786322</v>
      </c>
      <c r="K83" s="7">
        <f t="shared" si="10"/>
        <v>0.8510303030303028</v>
      </c>
      <c r="L83" s="5">
        <f t="shared" si="7"/>
        <v>0.005730311160752223</v>
      </c>
      <c r="M83" s="6">
        <f t="shared" si="14"/>
        <v>0.006856694592614592</v>
      </c>
      <c r="O83">
        <f t="shared" si="8"/>
        <v>79650</v>
      </c>
      <c r="P83">
        <f t="shared" si="15"/>
        <v>17975.98595557512</v>
      </c>
    </row>
    <row r="84" spans="1:16" ht="13.5" thickBot="1">
      <c r="A84" s="3">
        <f t="shared" si="16"/>
        <v>60</v>
      </c>
      <c r="B84" s="3"/>
      <c r="C84" s="11">
        <v>600</v>
      </c>
      <c r="D84" s="12">
        <v>140</v>
      </c>
      <c r="E84" s="42">
        <f t="shared" si="0"/>
        <v>0</v>
      </c>
      <c r="F84" s="3"/>
      <c r="G84" s="4">
        <f t="shared" si="9"/>
        <v>1.8187237978735842</v>
      </c>
      <c r="H84" s="4">
        <f t="shared" si="11"/>
        <v>0.7160329912888127</v>
      </c>
      <c r="I84" s="5">
        <f t="shared" si="12"/>
        <v>1.2408830942540803</v>
      </c>
      <c r="J84" s="61">
        <f t="shared" si="13"/>
        <v>0.24088309425408028</v>
      </c>
      <c r="K84" s="7">
        <f t="shared" si="10"/>
        <v>0.8654545454545435</v>
      </c>
      <c r="L84" s="5">
        <f t="shared" si="7"/>
        <v>0.005827435078731063</v>
      </c>
      <c r="M84" s="6">
        <f t="shared" si="14"/>
        <v>0.007231165672060572</v>
      </c>
      <c r="O84">
        <f t="shared" si="8"/>
        <v>84000</v>
      </c>
      <c r="P84">
        <f t="shared" si="15"/>
        <v>21280.663683635717</v>
      </c>
    </row>
    <row r="85" spans="1:16" ht="13.5" thickBot="1">
      <c r="A85" s="3">
        <f t="shared" si="16"/>
        <v>61</v>
      </c>
      <c r="B85" s="3"/>
      <c r="C85" s="11">
        <v>610</v>
      </c>
      <c r="D85" s="12">
        <v>135</v>
      </c>
      <c r="E85" s="42">
        <f t="shared" si="0"/>
        <v>0</v>
      </c>
      <c r="F85" s="3"/>
      <c r="G85" s="4">
        <f t="shared" si="9"/>
        <v>1.7537693765209563</v>
      </c>
      <c r="H85" s="4">
        <f t="shared" si="11"/>
        <v>0.6904603844570694</v>
      </c>
      <c r="I85" s="5">
        <f t="shared" si="12"/>
        <v>1.1965658408878632</v>
      </c>
      <c r="J85" s="61">
        <f t="shared" si="13"/>
        <v>0.19656584088786322</v>
      </c>
      <c r="K85" s="7">
        <f t="shared" si="10"/>
        <v>0.8798787878787877</v>
      </c>
      <c r="L85" s="5">
        <f t="shared" si="7"/>
        <v>0.005924558996709926</v>
      </c>
      <c r="M85" s="6">
        <f t="shared" si="14"/>
        <v>0.0070891249177879685</v>
      </c>
      <c r="O85">
        <f t="shared" si="8"/>
        <v>82350</v>
      </c>
      <c r="P85">
        <f t="shared" si="15"/>
        <v>18585.341411696314</v>
      </c>
    </row>
    <row r="86" spans="1:16" ht="13.5" thickBot="1">
      <c r="A86" s="3">
        <f t="shared" si="16"/>
        <v>62</v>
      </c>
      <c r="B86" s="3"/>
      <c r="C86" s="11">
        <v>620</v>
      </c>
      <c r="D86" s="12">
        <v>150</v>
      </c>
      <c r="E86" s="42">
        <f t="shared" si="0"/>
        <v>0</v>
      </c>
      <c r="F86" s="3"/>
      <c r="G86" s="4">
        <f t="shared" si="9"/>
        <v>1.9486326405788403</v>
      </c>
      <c r="H86" s="4">
        <f t="shared" si="11"/>
        <v>0.7671782049522994</v>
      </c>
      <c r="I86" s="5">
        <f t="shared" si="12"/>
        <v>1.3295176009865148</v>
      </c>
      <c r="J86" s="61">
        <f t="shared" si="13"/>
        <v>0.32951760098651484</v>
      </c>
      <c r="K86" s="7">
        <f t="shared" si="10"/>
        <v>0.8943030303030319</v>
      </c>
      <c r="L86" s="5">
        <f t="shared" si="7"/>
        <v>0.0060216829146887895</v>
      </c>
      <c r="M86" s="6">
        <f t="shared" si="14"/>
        <v>0.008005933422638523</v>
      </c>
      <c r="O86">
        <f t="shared" si="8"/>
        <v>93000</v>
      </c>
      <c r="P86">
        <f t="shared" si="15"/>
        <v>28190.019139756907</v>
      </c>
    </row>
    <row r="87" spans="1:16" ht="13.5" thickBot="1">
      <c r="A87" s="3">
        <f t="shared" si="16"/>
        <v>63</v>
      </c>
      <c r="B87" s="3"/>
      <c r="C87" s="11">
        <v>630</v>
      </c>
      <c r="D87" s="43">
        <v>110</v>
      </c>
      <c r="E87" s="42">
        <f t="shared" si="0"/>
        <v>0</v>
      </c>
      <c r="F87" s="3"/>
      <c r="G87" s="4">
        <f t="shared" si="9"/>
        <v>1.4289972697578162</v>
      </c>
      <c r="H87" s="4">
        <f t="shared" si="11"/>
        <v>0.5625973502983528</v>
      </c>
      <c r="I87" s="5">
        <f t="shared" si="12"/>
        <v>0.9749795740567774</v>
      </c>
      <c r="J87" s="61">
        <f t="shared" si="13"/>
        <v>-0.025020425943222624</v>
      </c>
      <c r="K87" s="7">
        <f t="shared" si="10"/>
        <v>0.9087272727272726</v>
      </c>
      <c r="L87" s="5">
        <f t="shared" si="7"/>
        <v>0.006118806832667629</v>
      </c>
      <c r="M87" s="6">
        <f t="shared" si="14"/>
        <v>0.005965711679449984</v>
      </c>
      <c r="O87">
        <f t="shared" si="8"/>
        <v>69300</v>
      </c>
      <c r="P87">
        <f t="shared" si="15"/>
        <v>3444.696867817503</v>
      </c>
    </row>
    <row r="88" spans="1:16" ht="13.5" thickBot="1">
      <c r="A88" s="3">
        <f t="shared" si="16"/>
        <v>64</v>
      </c>
      <c r="B88" s="3"/>
      <c r="C88" s="11">
        <v>640</v>
      </c>
      <c r="D88" s="43">
        <v>110</v>
      </c>
      <c r="E88" s="42">
        <f t="shared" si="0"/>
        <v>0</v>
      </c>
      <c r="F88" s="3"/>
      <c r="G88" s="4">
        <f t="shared" si="9"/>
        <v>1.4289972697578162</v>
      </c>
      <c r="H88" s="4">
        <f t="shared" si="11"/>
        <v>0.5625973502983528</v>
      </c>
      <c r="I88" s="5">
        <f t="shared" si="12"/>
        <v>0.9749795740567774</v>
      </c>
      <c r="J88" s="61">
        <f t="shared" si="13"/>
        <v>-0.025020425943222624</v>
      </c>
      <c r="K88" s="7">
        <f t="shared" si="10"/>
        <v>0.9231515151515133</v>
      </c>
      <c r="L88" s="5">
        <f t="shared" si="7"/>
        <v>0.006215930750646469</v>
      </c>
      <c r="M88" s="6">
        <f t="shared" si="14"/>
        <v>0.006060405515631719</v>
      </c>
      <c r="O88">
        <f t="shared" si="8"/>
        <v>70400</v>
      </c>
      <c r="P88">
        <f t="shared" si="15"/>
        <v>3499.3745958780983</v>
      </c>
    </row>
    <row r="89" spans="1:16" ht="13.5" thickBot="1">
      <c r="A89" s="3">
        <f t="shared" si="16"/>
        <v>65</v>
      </c>
      <c r="B89" s="3"/>
      <c r="C89" s="11">
        <v>650</v>
      </c>
      <c r="D89" s="43">
        <v>145</v>
      </c>
      <c r="E89" s="42">
        <f aca="true" t="shared" si="17" ref="E89:E99">IF(AND(D89="",C89&lt;&gt;""),$J$16,0)</f>
        <v>0</v>
      </c>
      <c r="F89" s="3"/>
      <c r="G89" s="4">
        <f t="shared" si="9"/>
        <v>1.8836782192262123</v>
      </c>
      <c r="H89" s="4">
        <f aca="true" t="shared" si="18" ref="H89:H120">G89/2.54</f>
        <v>0.741605598120556</v>
      </c>
      <c r="I89" s="5">
        <f aca="true" t="shared" si="19" ref="I89:I120">(G89/$J$13)</f>
        <v>1.2852003476202976</v>
      </c>
      <c r="J89" s="61">
        <f aca="true" t="shared" si="20" ref="J89:J120">IF(C89&gt;0,I89-1,0)</f>
        <v>0.28520034762029756</v>
      </c>
      <c r="K89" s="7">
        <f t="shared" si="10"/>
        <v>0.9375757575757575</v>
      </c>
      <c r="L89" s="5">
        <f t="shared" si="7"/>
        <v>0.006313054668625332</v>
      </c>
      <c r="M89" s="6">
        <f aca="true" t="shared" si="21" ref="M89:M120">L89*I89</f>
        <v>0.008113540054663219</v>
      </c>
      <c r="O89">
        <f t="shared" si="8"/>
        <v>94250</v>
      </c>
      <c r="P89">
        <f aca="true" t="shared" si="22" ref="P89:P120">C89*ABS(D89-O$207)</f>
        <v>26304.052323938693</v>
      </c>
    </row>
    <row r="90" spans="1:16" ht="13.5" thickBot="1">
      <c r="A90" s="3">
        <f aca="true" t="shared" si="23" ref="A90:A121">A89+1</f>
        <v>66</v>
      </c>
      <c r="B90" s="3"/>
      <c r="C90" s="11">
        <v>660</v>
      </c>
      <c r="D90" s="43">
        <v>120</v>
      </c>
      <c r="E90" s="42">
        <f t="shared" si="17"/>
        <v>0</v>
      </c>
      <c r="F90" s="3"/>
      <c r="G90" s="4">
        <f t="shared" si="9"/>
        <v>1.5589061124630723</v>
      </c>
      <c r="H90" s="4">
        <f t="shared" si="18"/>
        <v>0.6137425639618395</v>
      </c>
      <c r="I90" s="5">
        <f t="shared" si="19"/>
        <v>1.0636140807892118</v>
      </c>
      <c r="J90" s="61">
        <f t="shared" si="20"/>
        <v>0.06361408078921182</v>
      </c>
      <c r="K90" s="7">
        <f t="shared" si="10"/>
        <v>0.9520000000000053</v>
      </c>
      <c r="L90" s="5">
        <f aca="true" t="shared" si="24" ref="L90:L153">(K90/K$206)</f>
        <v>0.006410178586604219</v>
      </c>
      <c r="M90" s="6">
        <f t="shared" si="21"/>
        <v>0.006817956205085736</v>
      </c>
      <c r="O90">
        <f aca="true" t="shared" si="25" ref="O90:O153">(D90+E90)*C90</f>
        <v>79200</v>
      </c>
      <c r="P90">
        <f t="shared" si="22"/>
        <v>10208.73005199929</v>
      </c>
    </row>
    <row r="91" spans="1:16" ht="13.5" thickBot="1">
      <c r="A91" s="3">
        <f t="shared" si="23"/>
        <v>67</v>
      </c>
      <c r="B91" s="3"/>
      <c r="C91" s="11">
        <v>670</v>
      </c>
      <c r="D91" s="43">
        <v>120</v>
      </c>
      <c r="E91" s="42">
        <f t="shared" si="17"/>
        <v>0</v>
      </c>
      <c r="F91" s="3"/>
      <c r="G91" s="4">
        <f aca="true" t="shared" si="26" ref="G91:G154">(D91+E91)/$J$19</f>
        <v>1.5589061124630723</v>
      </c>
      <c r="H91" s="4">
        <f t="shared" si="18"/>
        <v>0.6137425639618395</v>
      </c>
      <c r="I91" s="5">
        <f t="shared" si="19"/>
        <v>1.0636140807892118</v>
      </c>
      <c r="J91" s="61">
        <f t="shared" si="20"/>
        <v>0.06361408078921182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0.006507302504583011</v>
      </c>
      <c r="M91" s="6">
        <f t="shared" si="21"/>
        <v>0.006921258571829395</v>
      </c>
      <c r="O91">
        <f t="shared" si="25"/>
        <v>80400</v>
      </c>
      <c r="P91">
        <f t="shared" si="22"/>
        <v>10363.407780059884</v>
      </c>
    </row>
    <row r="92" spans="1:16" ht="13.5" thickBot="1">
      <c r="A92" s="3">
        <f t="shared" si="23"/>
        <v>68</v>
      </c>
      <c r="B92" s="3"/>
      <c r="C92" s="11">
        <v>680</v>
      </c>
      <c r="D92" s="43">
        <v>115</v>
      </c>
      <c r="E92" s="42">
        <f t="shared" si="17"/>
        <v>0</v>
      </c>
      <c r="F92" s="3"/>
      <c r="G92" s="4">
        <f t="shared" si="26"/>
        <v>1.4939516911104442</v>
      </c>
      <c r="H92" s="4">
        <f t="shared" si="18"/>
        <v>0.5881699571300961</v>
      </c>
      <c r="I92" s="5">
        <f t="shared" si="19"/>
        <v>1.0192968274229945</v>
      </c>
      <c r="J92" s="61">
        <f t="shared" si="20"/>
        <v>0.019296827422994545</v>
      </c>
      <c r="K92" s="7">
        <f t="shared" si="27"/>
        <v>0.9808484848484866</v>
      </c>
      <c r="L92" s="5">
        <f t="shared" si="24"/>
        <v>0.006604426422561899</v>
      </c>
      <c r="M92" s="6">
        <f t="shared" si="21"/>
        <v>0.006731870899465941</v>
      </c>
      <c r="O92">
        <f t="shared" si="25"/>
        <v>78200</v>
      </c>
      <c r="P92">
        <f t="shared" si="22"/>
        <v>7118.085508120479</v>
      </c>
    </row>
    <row r="93" spans="1:16" ht="13.5" thickBot="1">
      <c r="A93" s="3">
        <f t="shared" si="23"/>
        <v>69</v>
      </c>
      <c r="B93" s="3"/>
      <c r="C93" s="11">
        <v>690</v>
      </c>
      <c r="D93" s="43">
        <v>120</v>
      </c>
      <c r="E93" s="42">
        <f t="shared" si="17"/>
        <v>0</v>
      </c>
      <c r="F93" s="3"/>
      <c r="G93" s="4">
        <f t="shared" si="26"/>
        <v>1.5589061124630723</v>
      </c>
      <c r="H93" s="4">
        <f t="shared" si="18"/>
        <v>0.6137425639618395</v>
      </c>
      <c r="I93" s="5">
        <f t="shared" si="19"/>
        <v>1.0636140807892118</v>
      </c>
      <c r="J93" s="61">
        <f t="shared" si="20"/>
        <v>0.06361408078921182</v>
      </c>
      <c r="K93" s="7">
        <f t="shared" si="27"/>
        <v>0.9952727272727273</v>
      </c>
      <c r="L93" s="5">
        <f t="shared" si="24"/>
        <v>0.006701550340540738</v>
      </c>
      <c r="M93" s="6">
        <f t="shared" si="21"/>
        <v>0.007127863305316866</v>
      </c>
      <c r="O93">
        <f t="shared" si="25"/>
        <v>82800</v>
      </c>
      <c r="P93">
        <f t="shared" si="22"/>
        <v>10672.763236181074</v>
      </c>
    </row>
    <row r="94" spans="1:16" ht="13.5" thickBot="1">
      <c r="A94" s="3">
        <f t="shared" si="23"/>
        <v>70</v>
      </c>
      <c r="B94" s="3"/>
      <c r="C94" s="11">
        <v>700</v>
      </c>
      <c r="D94" s="43">
        <v>125</v>
      </c>
      <c r="E94" s="42">
        <f t="shared" si="17"/>
        <v>0</v>
      </c>
      <c r="F94" s="3"/>
      <c r="G94" s="4">
        <f t="shared" si="26"/>
        <v>1.6238605338157002</v>
      </c>
      <c r="H94" s="4">
        <f t="shared" si="18"/>
        <v>0.6393151707935827</v>
      </c>
      <c r="I94" s="5">
        <f t="shared" si="19"/>
        <v>1.1079313341554289</v>
      </c>
      <c r="J94" s="61">
        <f t="shared" si="20"/>
        <v>0.10793133415542888</v>
      </c>
      <c r="K94" s="7">
        <f t="shared" si="27"/>
        <v>1.009696969696968</v>
      </c>
      <c r="L94" s="5">
        <f t="shared" si="24"/>
        <v>0.0067986742585195775</v>
      </c>
      <c r="M94" s="6">
        <f t="shared" si="21"/>
        <v>0.007532464241729766</v>
      </c>
      <c r="O94">
        <f t="shared" si="25"/>
        <v>87500</v>
      </c>
      <c r="P94">
        <f t="shared" si="22"/>
        <v>14327.44096424167</v>
      </c>
    </row>
    <row r="95" spans="1:16" ht="13.5" thickBot="1">
      <c r="A95" s="3">
        <f t="shared" si="23"/>
        <v>71</v>
      </c>
      <c r="B95" s="3"/>
      <c r="C95" s="11">
        <v>710</v>
      </c>
      <c r="D95" s="43">
        <v>120</v>
      </c>
      <c r="E95" s="42">
        <f t="shared" si="17"/>
        <v>0</v>
      </c>
      <c r="F95" s="3"/>
      <c r="G95" s="4">
        <f t="shared" si="26"/>
        <v>1.5589061124630723</v>
      </c>
      <c r="H95" s="4">
        <f t="shared" si="18"/>
        <v>0.6137425639618395</v>
      </c>
      <c r="I95" s="5">
        <f t="shared" si="19"/>
        <v>1.0636140807892118</v>
      </c>
      <c r="J95" s="61">
        <f t="shared" si="20"/>
        <v>0.06361408078921182</v>
      </c>
      <c r="K95" s="7">
        <f t="shared" si="27"/>
        <v>1.0241212121212087</v>
      </c>
      <c r="L95" s="5">
        <f t="shared" si="24"/>
        <v>0.006895798176498417</v>
      </c>
      <c r="M95" s="6">
        <f t="shared" si="21"/>
        <v>0.007334468038804287</v>
      </c>
      <c r="O95">
        <f t="shared" si="25"/>
        <v>85200</v>
      </c>
      <c r="P95">
        <f t="shared" si="22"/>
        <v>10982.118692302265</v>
      </c>
    </row>
    <row r="96" spans="1:16" ht="13.5" thickBot="1">
      <c r="A96" s="3">
        <f t="shared" si="23"/>
        <v>72</v>
      </c>
      <c r="B96" s="3"/>
      <c r="C96" s="11">
        <v>720</v>
      </c>
      <c r="D96" s="43">
        <v>120</v>
      </c>
      <c r="E96" s="42">
        <f t="shared" si="17"/>
        <v>0</v>
      </c>
      <c r="F96" s="3"/>
      <c r="G96" s="4">
        <f t="shared" si="26"/>
        <v>1.5589061124630723</v>
      </c>
      <c r="H96" s="4">
        <f t="shared" si="18"/>
        <v>0.6137425639618395</v>
      </c>
      <c r="I96" s="5">
        <f t="shared" si="19"/>
        <v>1.0636140807892118</v>
      </c>
      <c r="J96" s="61">
        <f t="shared" si="20"/>
        <v>0.06361408078921182</v>
      </c>
      <c r="K96" s="7">
        <f t="shared" si="27"/>
        <v>1.0385454545454564</v>
      </c>
      <c r="L96" s="5">
        <f t="shared" si="24"/>
        <v>0.006992922094477304</v>
      </c>
      <c r="M96" s="6">
        <f t="shared" si="21"/>
        <v>0.007437770405548047</v>
      </c>
      <c r="O96">
        <f t="shared" si="25"/>
        <v>86400</v>
      </c>
      <c r="P96">
        <f t="shared" si="22"/>
        <v>11136.79642036286</v>
      </c>
    </row>
    <row r="97" spans="1:16" ht="13.5" thickBot="1">
      <c r="A97" s="3">
        <f t="shared" si="23"/>
        <v>73</v>
      </c>
      <c r="B97" s="3"/>
      <c r="C97" s="11">
        <v>730</v>
      </c>
      <c r="D97" s="43">
        <v>120</v>
      </c>
      <c r="E97" s="42">
        <f t="shared" si="17"/>
        <v>0</v>
      </c>
      <c r="F97" s="3"/>
      <c r="G97" s="4">
        <f t="shared" si="26"/>
        <v>1.5589061124630723</v>
      </c>
      <c r="H97" s="4">
        <f t="shared" si="18"/>
        <v>0.6137425639618395</v>
      </c>
      <c r="I97" s="5">
        <f t="shared" si="19"/>
        <v>1.0636140807892118</v>
      </c>
      <c r="J97" s="61">
        <f t="shared" si="20"/>
        <v>0.06361408078921182</v>
      </c>
      <c r="K97" s="7">
        <f t="shared" si="27"/>
        <v>1.052969696969697</v>
      </c>
      <c r="L97" s="5">
        <f t="shared" si="24"/>
        <v>0.007090046012456144</v>
      </c>
      <c r="M97" s="6">
        <f t="shared" si="21"/>
        <v>0.007541072772291758</v>
      </c>
      <c r="O97">
        <f t="shared" si="25"/>
        <v>87600</v>
      </c>
      <c r="P97">
        <f t="shared" si="22"/>
        <v>11291.474148423456</v>
      </c>
    </row>
    <row r="98" spans="1:16" ht="13.5" thickBot="1">
      <c r="A98" s="3">
        <f t="shared" si="23"/>
        <v>74</v>
      </c>
      <c r="B98" s="3"/>
      <c r="C98" s="11">
        <v>740</v>
      </c>
      <c r="D98" s="43">
        <v>115</v>
      </c>
      <c r="E98" s="42">
        <f t="shared" si="17"/>
        <v>0</v>
      </c>
      <c r="F98" s="3"/>
      <c r="G98" s="4">
        <f t="shared" si="26"/>
        <v>1.4939516911104442</v>
      </c>
      <c r="H98" s="4">
        <f t="shared" si="18"/>
        <v>0.5881699571300961</v>
      </c>
      <c r="I98" s="5">
        <f t="shared" si="19"/>
        <v>1.0192968274229945</v>
      </c>
      <c r="J98" s="61">
        <f t="shared" si="20"/>
        <v>0.019296827422994545</v>
      </c>
      <c r="K98" s="7">
        <f t="shared" si="27"/>
        <v>1.067393939393945</v>
      </c>
      <c r="L98" s="5">
        <f t="shared" si="24"/>
        <v>0.007187169930435031</v>
      </c>
      <c r="M98" s="6">
        <f t="shared" si="21"/>
        <v>0.0073258595082423715</v>
      </c>
      <c r="O98">
        <f t="shared" si="25"/>
        <v>85100</v>
      </c>
      <c r="P98">
        <f t="shared" si="22"/>
        <v>7746.151876484051</v>
      </c>
    </row>
    <row r="99" spans="1:16" ht="13.5" thickBot="1">
      <c r="A99" s="3">
        <f t="shared" si="23"/>
        <v>75</v>
      </c>
      <c r="B99" s="3"/>
      <c r="C99" s="11">
        <v>750</v>
      </c>
      <c r="D99" s="43">
        <v>110</v>
      </c>
      <c r="E99" s="42">
        <f t="shared" si="17"/>
        <v>0</v>
      </c>
      <c r="F99" s="3" t="s">
        <v>50</v>
      </c>
      <c r="G99" s="4">
        <f t="shared" si="26"/>
        <v>1.4289972697578162</v>
      </c>
      <c r="H99" s="4">
        <f t="shared" si="18"/>
        <v>0.5625973502983528</v>
      </c>
      <c r="I99" s="5">
        <f t="shared" si="19"/>
        <v>0.9749795740567774</v>
      </c>
      <c r="J99" s="61">
        <f t="shared" si="20"/>
        <v>-0.025020425943222624</v>
      </c>
      <c r="K99" s="7">
        <f t="shared" si="27"/>
        <v>1.0818181818181785</v>
      </c>
      <c r="L99" s="5">
        <f t="shared" si="24"/>
        <v>0.0072842938484138225</v>
      </c>
      <c r="M99" s="6">
        <f t="shared" si="21"/>
        <v>0.0071020377136309125</v>
      </c>
      <c r="O99">
        <f t="shared" si="25"/>
        <v>82500</v>
      </c>
      <c r="P99">
        <f t="shared" si="22"/>
        <v>4100.829604544647</v>
      </c>
    </row>
    <row r="100" spans="1:16" ht="13.5" thickBot="1">
      <c r="A100" s="3">
        <f t="shared" si="23"/>
        <v>76</v>
      </c>
      <c r="B100" s="3"/>
      <c r="C100" s="11">
        <v>760</v>
      </c>
      <c r="D100" s="43">
        <v>80</v>
      </c>
      <c r="E100" s="42">
        <f aca="true" t="shared" si="28" ref="E100:E152">IF(AND(D100="",C100&lt;&gt;""),$J$16,0)</f>
        <v>0</v>
      </c>
      <c r="F100" s="3"/>
      <c r="G100" s="4">
        <f t="shared" si="26"/>
        <v>1.0392707416420481</v>
      </c>
      <c r="H100" s="4">
        <f t="shared" si="18"/>
        <v>0.409161709307893</v>
      </c>
      <c r="I100" s="5">
        <f t="shared" si="19"/>
        <v>0.7090760538594745</v>
      </c>
      <c r="J100" s="61">
        <f t="shared" si="20"/>
        <v>-0.2909239461405255</v>
      </c>
      <c r="K100" s="7">
        <f t="shared" si="27"/>
        <v>1.0962424242424191</v>
      </c>
      <c r="L100" s="5">
        <f t="shared" si="24"/>
        <v>0.007381417766392662</v>
      </c>
      <c r="M100" s="6">
        <f t="shared" si="21"/>
        <v>0.005233986581681925</v>
      </c>
      <c r="O100">
        <f t="shared" si="25"/>
        <v>60800</v>
      </c>
      <c r="P100">
        <f t="shared" si="22"/>
        <v>18644.49266739476</v>
      </c>
    </row>
    <row r="101" spans="1:16" ht="13.5" thickBot="1">
      <c r="A101" s="3">
        <f t="shared" si="23"/>
        <v>77</v>
      </c>
      <c r="B101" s="3"/>
      <c r="C101" s="11">
        <v>770</v>
      </c>
      <c r="D101" s="43">
        <v>95</v>
      </c>
      <c r="E101" s="42">
        <f t="shared" si="28"/>
        <v>0</v>
      </c>
      <c r="F101" s="3"/>
      <c r="G101" s="4">
        <f t="shared" si="26"/>
        <v>1.2341340056999321</v>
      </c>
      <c r="H101" s="4">
        <f t="shared" si="18"/>
        <v>0.4858795298031229</v>
      </c>
      <c r="I101" s="5">
        <f t="shared" si="19"/>
        <v>0.842027813958126</v>
      </c>
      <c r="J101" s="61">
        <f t="shared" si="20"/>
        <v>-0.15797218604187402</v>
      </c>
      <c r="K101" s="7">
        <f t="shared" si="27"/>
        <v>1.110666666666674</v>
      </c>
      <c r="L101" s="5">
        <f t="shared" si="24"/>
        <v>0.007478541684371598</v>
      </c>
      <c r="M101" s="6">
        <f t="shared" si="21"/>
        <v>0.006297140106086138</v>
      </c>
      <c r="O101">
        <f t="shared" si="25"/>
        <v>73150</v>
      </c>
      <c r="P101">
        <f t="shared" si="22"/>
        <v>7339.814939334163</v>
      </c>
    </row>
    <row r="102" spans="1:16" ht="13.5" thickBot="1">
      <c r="A102" s="3">
        <f t="shared" si="23"/>
        <v>78</v>
      </c>
      <c r="B102" s="3"/>
      <c r="C102" s="11">
        <v>780</v>
      </c>
      <c r="D102" s="43">
        <v>110</v>
      </c>
      <c r="E102" s="42">
        <f t="shared" si="28"/>
        <v>0</v>
      </c>
      <c r="F102" s="3"/>
      <c r="G102" s="4">
        <f t="shared" si="26"/>
        <v>1.4289972697578162</v>
      </c>
      <c r="H102" s="4">
        <f t="shared" si="18"/>
        <v>0.5625973502983528</v>
      </c>
      <c r="I102" s="5">
        <f t="shared" si="19"/>
        <v>0.9749795740567774</v>
      </c>
      <c r="J102" s="61">
        <f t="shared" si="20"/>
        <v>-0.025020425943222624</v>
      </c>
      <c r="K102" s="7">
        <f t="shared" si="27"/>
        <v>1.1250909090909076</v>
      </c>
      <c r="L102" s="5">
        <f t="shared" si="24"/>
        <v>0.007575665602350389</v>
      </c>
      <c r="M102" s="6">
        <f t="shared" si="21"/>
        <v>0.007386119222176162</v>
      </c>
      <c r="O102">
        <f t="shared" si="25"/>
        <v>85800</v>
      </c>
      <c r="P102">
        <f t="shared" si="22"/>
        <v>4264.862788726432</v>
      </c>
    </row>
    <row r="103" spans="1:16" ht="13.5" thickBot="1">
      <c r="A103" s="3">
        <f t="shared" si="23"/>
        <v>79</v>
      </c>
      <c r="B103" s="3"/>
      <c r="C103" s="11">
        <v>790</v>
      </c>
      <c r="D103" s="43">
        <v>120</v>
      </c>
      <c r="E103" s="42">
        <f t="shared" si="28"/>
        <v>0</v>
      </c>
      <c r="F103" s="3"/>
      <c r="G103" s="4">
        <f t="shared" si="26"/>
        <v>1.5589061124630723</v>
      </c>
      <c r="H103" s="4">
        <f t="shared" si="18"/>
        <v>0.6137425639618395</v>
      </c>
      <c r="I103" s="5">
        <f t="shared" si="19"/>
        <v>1.0636140807892118</v>
      </c>
      <c r="J103" s="61">
        <f t="shared" si="20"/>
        <v>0.06361408078921182</v>
      </c>
      <c r="K103" s="7">
        <f t="shared" si="27"/>
        <v>1.1395151515151483</v>
      </c>
      <c r="L103" s="5">
        <f t="shared" si="24"/>
        <v>0.007672789520329229</v>
      </c>
      <c r="M103" s="6">
        <f t="shared" si="21"/>
        <v>0.008160886972754071</v>
      </c>
      <c r="O103">
        <f t="shared" si="25"/>
        <v>94800</v>
      </c>
      <c r="P103">
        <f t="shared" si="22"/>
        <v>12219.540516787027</v>
      </c>
    </row>
    <row r="104" spans="1:16" ht="13.5" thickBot="1">
      <c r="A104" s="3">
        <f t="shared" si="23"/>
        <v>80</v>
      </c>
      <c r="B104" s="3"/>
      <c r="C104" s="11">
        <v>800</v>
      </c>
      <c r="D104" s="43">
        <v>110</v>
      </c>
      <c r="E104" s="42">
        <f t="shared" si="28"/>
        <v>0</v>
      </c>
      <c r="G104" s="4">
        <f t="shared" si="26"/>
        <v>1.4289972697578162</v>
      </c>
      <c r="H104" s="4">
        <f t="shared" si="18"/>
        <v>0.5625973502983528</v>
      </c>
      <c r="I104" s="5">
        <f t="shared" si="19"/>
        <v>0.9749795740567774</v>
      </c>
      <c r="J104" s="61">
        <f t="shared" si="20"/>
        <v>-0.025020425943222624</v>
      </c>
      <c r="K104" s="7">
        <f t="shared" si="27"/>
        <v>1.153939393939396</v>
      </c>
      <c r="L104" s="5">
        <f t="shared" si="24"/>
        <v>0.007769913438308116</v>
      </c>
      <c r="M104" s="6">
        <f t="shared" si="21"/>
        <v>0.007575506894539678</v>
      </c>
      <c r="O104">
        <f t="shared" si="25"/>
        <v>88000</v>
      </c>
      <c r="P104">
        <f t="shared" si="22"/>
        <v>4374.218244847623</v>
      </c>
    </row>
    <row r="105" spans="1:16" ht="13.5" thickBot="1">
      <c r="A105" s="3">
        <f t="shared" si="23"/>
        <v>81</v>
      </c>
      <c r="B105" s="3"/>
      <c r="C105" s="11">
        <v>810</v>
      </c>
      <c r="D105" s="43">
        <v>150</v>
      </c>
      <c r="E105" s="42">
        <f t="shared" si="28"/>
        <v>0</v>
      </c>
      <c r="F105" s="3"/>
      <c r="G105" s="4">
        <f t="shared" si="26"/>
        <v>1.9486326405788403</v>
      </c>
      <c r="H105" s="4">
        <f t="shared" si="18"/>
        <v>0.7671782049522994</v>
      </c>
      <c r="I105" s="5">
        <f t="shared" si="19"/>
        <v>1.3295176009865148</v>
      </c>
      <c r="J105" s="61">
        <f t="shared" si="20"/>
        <v>0.32951760098651484</v>
      </c>
      <c r="K105" s="7">
        <f t="shared" si="27"/>
        <v>1.1683636363636367</v>
      </c>
      <c r="L105" s="5">
        <f t="shared" si="24"/>
        <v>0.007867037356286955</v>
      </c>
      <c r="M105" s="6">
        <f t="shared" si="21"/>
        <v>0.010459364632801926</v>
      </c>
      <c r="O105">
        <f t="shared" si="25"/>
        <v>121500</v>
      </c>
      <c r="P105">
        <f t="shared" si="22"/>
        <v>36828.89597290822</v>
      </c>
    </row>
    <row r="106" spans="1:16" ht="13.5" thickBot="1">
      <c r="A106" s="3">
        <f t="shared" si="23"/>
        <v>82</v>
      </c>
      <c r="B106" s="3"/>
      <c r="C106" s="11">
        <v>820</v>
      </c>
      <c r="D106" s="43">
        <v>105</v>
      </c>
      <c r="E106" s="42">
        <f t="shared" si="28"/>
        <v>0</v>
      </c>
      <c r="F106" s="3"/>
      <c r="G106" s="4">
        <f t="shared" si="26"/>
        <v>1.3640428484051883</v>
      </c>
      <c r="H106" s="4">
        <f t="shared" si="18"/>
        <v>0.5370247434666096</v>
      </c>
      <c r="I106" s="5">
        <f t="shared" si="19"/>
        <v>0.9306623206905603</v>
      </c>
      <c r="J106" s="61">
        <f t="shared" si="20"/>
        <v>-0.06933767930943968</v>
      </c>
      <c r="K106" s="7">
        <f t="shared" si="27"/>
        <v>1.1827878787878774</v>
      </c>
      <c r="L106" s="5">
        <f t="shared" si="24"/>
        <v>0.007964161274265795</v>
      </c>
      <c r="M106" s="6">
        <f t="shared" si="21"/>
        <v>0.007411944813862095</v>
      </c>
      <c r="O106">
        <f t="shared" si="25"/>
        <v>86100</v>
      </c>
      <c r="P106">
        <f t="shared" si="22"/>
        <v>383.5737009688134</v>
      </c>
    </row>
    <row r="107" spans="1:16" ht="13.5" thickBot="1">
      <c r="A107" s="3">
        <f t="shared" si="23"/>
        <v>83</v>
      </c>
      <c r="B107" s="3"/>
      <c r="C107" s="11">
        <v>830</v>
      </c>
      <c r="D107" s="43">
        <v>120</v>
      </c>
      <c r="E107" s="42">
        <f t="shared" si="28"/>
        <v>0</v>
      </c>
      <c r="F107" s="3"/>
      <c r="G107" s="4">
        <f t="shared" si="26"/>
        <v>1.5589061124630723</v>
      </c>
      <c r="H107" s="4">
        <f t="shared" si="18"/>
        <v>0.6137425639618395</v>
      </c>
      <c r="I107" s="5">
        <f t="shared" si="19"/>
        <v>1.0636140807892118</v>
      </c>
      <c r="J107" s="61">
        <f t="shared" si="20"/>
        <v>0.06361408078921182</v>
      </c>
      <c r="K107" s="7">
        <f t="shared" si="27"/>
        <v>1.1972121212121252</v>
      </c>
      <c r="L107" s="5">
        <f t="shared" si="24"/>
        <v>0.008061285192244682</v>
      </c>
      <c r="M107" s="6">
        <f t="shared" si="21"/>
        <v>0.008574096439729012</v>
      </c>
      <c r="O107">
        <f t="shared" si="25"/>
        <v>99600</v>
      </c>
      <c r="P107">
        <f t="shared" si="22"/>
        <v>12838.25142902941</v>
      </c>
    </row>
    <row r="108" spans="1:16" ht="13.5" thickBot="1">
      <c r="A108" s="3">
        <f t="shared" si="23"/>
        <v>84</v>
      </c>
      <c r="B108" s="3"/>
      <c r="C108" s="11">
        <v>840</v>
      </c>
      <c r="D108" s="43">
        <v>75</v>
      </c>
      <c r="E108" s="42">
        <f t="shared" si="28"/>
        <v>0</v>
      </c>
      <c r="F108" s="3"/>
      <c r="G108" s="4">
        <f t="shared" si="26"/>
        <v>0.9743163202894202</v>
      </c>
      <c r="H108" s="4">
        <f t="shared" si="18"/>
        <v>0.3835891024761497</v>
      </c>
      <c r="I108" s="5">
        <f t="shared" si="19"/>
        <v>0.6647588004932574</v>
      </c>
      <c r="J108" s="61">
        <f t="shared" si="20"/>
        <v>-0.3352411995067426</v>
      </c>
      <c r="K108" s="7">
        <f t="shared" si="27"/>
        <v>1.2116363636363587</v>
      </c>
      <c r="L108" s="5">
        <f t="shared" si="24"/>
        <v>0.008158409110223475</v>
      </c>
      <c r="M108" s="6">
        <f t="shared" si="21"/>
        <v>0.005423374254045421</v>
      </c>
      <c r="O108">
        <f t="shared" si="25"/>
        <v>63000</v>
      </c>
      <c r="P108">
        <f t="shared" si="22"/>
        <v>24807.070842909998</v>
      </c>
    </row>
    <row r="109" spans="1:16" ht="13.5" thickBot="1">
      <c r="A109" s="3">
        <f t="shared" si="23"/>
        <v>85</v>
      </c>
      <c r="B109" s="3"/>
      <c r="C109" s="11">
        <v>850</v>
      </c>
      <c r="D109" s="43">
        <v>75</v>
      </c>
      <c r="E109" s="42">
        <f t="shared" si="28"/>
        <v>0</v>
      </c>
      <c r="F109" s="3"/>
      <c r="G109" s="4">
        <f t="shared" si="26"/>
        <v>0.9743163202894202</v>
      </c>
      <c r="H109" s="4">
        <f t="shared" si="18"/>
        <v>0.3835891024761497</v>
      </c>
      <c r="I109" s="5">
        <f t="shared" si="19"/>
        <v>0.6647588004932574</v>
      </c>
      <c r="J109" s="61">
        <f t="shared" si="20"/>
        <v>-0.3352411995067426</v>
      </c>
      <c r="K109" s="7">
        <f t="shared" si="27"/>
        <v>1.2260606060606136</v>
      </c>
      <c r="L109" s="5">
        <f t="shared" si="24"/>
        <v>0.00825553302820241</v>
      </c>
      <c r="M109" s="6">
        <f t="shared" si="21"/>
        <v>0.005487938233260303</v>
      </c>
      <c r="O109">
        <f t="shared" si="25"/>
        <v>63750</v>
      </c>
      <c r="P109">
        <f t="shared" si="22"/>
        <v>25102.3931148494</v>
      </c>
    </row>
    <row r="110" spans="1:16" ht="13.5" thickBot="1">
      <c r="A110" s="3">
        <f t="shared" si="23"/>
        <v>86</v>
      </c>
      <c r="B110" s="3"/>
      <c r="C110" s="11">
        <v>860</v>
      </c>
      <c r="D110" s="43">
        <v>65</v>
      </c>
      <c r="E110" s="42">
        <f t="shared" si="28"/>
        <v>0</v>
      </c>
      <c r="F110" s="3"/>
      <c r="G110" s="4">
        <f t="shared" si="26"/>
        <v>0.8444074775841641</v>
      </c>
      <c r="H110" s="4">
        <f t="shared" si="18"/>
        <v>0.332443888812663</v>
      </c>
      <c r="I110" s="5">
        <f t="shared" si="19"/>
        <v>0.5761242937608231</v>
      </c>
      <c r="J110" s="61">
        <f t="shared" si="20"/>
        <v>-0.4238757062391769</v>
      </c>
      <c r="K110" s="7">
        <f t="shared" si="27"/>
        <v>1.2404848484848472</v>
      </c>
      <c r="L110" s="5">
        <f t="shared" si="24"/>
        <v>0.008352656946181201</v>
      </c>
      <c r="M110" s="6">
        <f t="shared" si="21"/>
        <v>0.004812168584145077</v>
      </c>
      <c r="O110">
        <f t="shared" si="25"/>
        <v>55900</v>
      </c>
      <c r="P110">
        <f t="shared" si="22"/>
        <v>33997.715386788805</v>
      </c>
    </row>
    <row r="111" spans="1:16" ht="13.5" thickBot="1">
      <c r="A111" s="3">
        <f t="shared" si="23"/>
        <v>87</v>
      </c>
      <c r="B111" s="3"/>
      <c r="C111" s="11">
        <v>870</v>
      </c>
      <c r="D111" s="43">
        <v>115</v>
      </c>
      <c r="E111" s="42">
        <f t="shared" si="28"/>
        <v>0</v>
      </c>
      <c r="F111" s="3"/>
      <c r="G111" s="4">
        <f t="shared" si="26"/>
        <v>1.4939516911104442</v>
      </c>
      <c r="H111" s="4">
        <f t="shared" si="18"/>
        <v>0.5881699571300961</v>
      </c>
      <c r="I111" s="5">
        <f t="shared" si="19"/>
        <v>1.0192968274229945</v>
      </c>
      <c r="J111" s="61">
        <f t="shared" si="20"/>
        <v>0.019296827422994545</v>
      </c>
      <c r="K111" s="7">
        <f t="shared" si="27"/>
        <v>1.2549090909090879</v>
      </c>
      <c r="L111" s="5">
        <f t="shared" si="24"/>
        <v>0.008449780864160041</v>
      </c>
      <c r="M111" s="6">
        <f t="shared" si="21"/>
        <v>0.00861283482725786</v>
      </c>
      <c r="O111">
        <f t="shared" si="25"/>
        <v>100050</v>
      </c>
      <c r="P111">
        <f t="shared" si="22"/>
        <v>9106.96234127179</v>
      </c>
    </row>
    <row r="112" spans="1:16" ht="13.5" thickBot="1">
      <c r="A112" s="3">
        <f t="shared" si="23"/>
        <v>88</v>
      </c>
      <c r="B112" s="3"/>
      <c r="C112" s="11">
        <v>880</v>
      </c>
      <c r="D112" s="43">
        <v>95</v>
      </c>
      <c r="E112" s="42">
        <f t="shared" si="28"/>
        <v>0</v>
      </c>
      <c r="F112" s="3"/>
      <c r="G112" s="4">
        <f t="shared" si="26"/>
        <v>1.2341340056999321</v>
      </c>
      <c r="H112" s="4">
        <f t="shared" si="18"/>
        <v>0.4858795298031229</v>
      </c>
      <c r="I112" s="5">
        <f t="shared" si="19"/>
        <v>0.842027813958126</v>
      </c>
      <c r="J112" s="61">
        <f t="shared" si="20"/>
        <v>-0.15797218604187402</v>
      </c>
      <c r="K112" s="7">
        <f t="shared" si="27"/>
        <v>1.2693333333333356</v>
      </c>
      <c r="L112" s="5">
        <f t="shared" si="24"/>
        <v>0.008546904782138928</v>
      </c>
      <c r="M112" s="6">
        <f t="shared" si="21"/>
        <v>0.007196731549812694</v>
      </c>
      <c r="O112">
        <f t="shared" si="25"/>
        <v>83600</v>
      </c>
      <c r="P112">
        <f t="shared" si="22"/>
        <v>8388.359930667615</v>
      </c>
    </row>
    <row r="113" spans="1:16" ht="13.5" thickBot="1">
      <c r="A113" s="3">
        <f t="shared" si="23"/>
        <v>89</v>
      </c>
      <c r="B113" s="3"/>
      <c r="C113" s="11">
        <v>890</v>
      </c>
      <c r="D113" s="43">
        <v>105</v>
      </c>
      <c r="E113" s="42">
        <f t="shared" si="28"/>
        <v>0</v>
      </c>
      <c r="F113" s="3"/>
      <c r="G113" s="4">
        <f t="shared" si="26"/>
        <v>1.3640428484051883</v>
      </c>
      <c r="H113" s="4">
        <f t="shared" si="18"/>
        <v>0.5370247434666096</v>
      </c>
      <c r="I113" s="5">
        <f t="shared" si="19"/>
        <v>0.9306623206905603</v>
      </c>
      <c r="J113" s="61">
        <f t="shared" si="20"/>
        <v>-0.06933767930943968</v>
      </c>
      <c r="K113" s="7">
        <f t="shared" si="27"/>
        <v>1.2837575757575763</v>
      </c>
      <c r="L113" s="5">
        <f t="shared" si="24"/>
        <v>0.008644028700117767</v>
      </c>
      <c r="M113" s="6">
        <f t="shared" si="21"/>
        <v>0.008044671810167409</v>
      </c>
      <c r="O113">
        <f t="shared" si="25"/>
        <v>93450</v>
      </c>
      <c r="P113">
        <f t="shared" si="22"/>
        <v>416.3177973929804</v>
      </c>
    </row>
    <row r="114" spans="1:16" ht="13.5" thickBot="1">
      <c r="A114" s="3">
        <f t="shared" si="23"/>
        <v>90</v>
      </c>
      <c r="B114" s="3"/>
      <c r="C114" s="11">
        <v>900</v>
      </c>
      <c r="D114" s="43">
        <v>105</v>
      </c>
      <c r="E114" s="42">
        <f t="shared" si="28"/>
        <v>0</v>
      </c>
      <c r="F114" s="3"/>
      <c r="G114" s="4">
        <f t="shared" si="26"/>
        <v>1.3640428484051883</v>
      </c>
      <c r="H114" s="4">
        <f t="shared" si="18"/>
        <v>0.5370247434666096</v>
      </c>
      <c r="I114" s="5">
        <f t="shared" si="19"/>
        <v>0.9306623206905603</v>
      </c>
      <c r="J114" s="61">
        <f t="shared" si="20"/>
        <v>-0.06933767930943968</v>
      </c>
      <c r="K114" s="7">
        <f t="shared" si="27"/>
        <v>1.2981818181818099</v>
      </c>
      <c r="L114" s="5">
        <f t="shared" si="24"/>
        <v>0.008741152618096559</v>
      </c>
      <c r="M114" s="6">
        <f t="shared" si="21"/>
        <v>0.00813506138106811</v>
      </c>
      <c r="O114">
        <f t="shared" si="25"/>
        <v>94500</v>
      </c>
      <c r="P114">
        <f t="shared" si="22"/>
        <v>420.9955254535757</v>
      </c>
    </row>
    <row r="115" spans="1:16" ht="13.5" thickBot="1">
      <c r="A115" s="3">
        <f t="shared" si="23"/>
        <v>91</v>
      </c>
      <c r="B115" s="3"/>
      <c r="C115" s="11">
        <v>910</v>
      </c>
      <c r="D115" s="43">
        <v>120</v>
      </c>
      <c r="E115" s="42">
        <f t="shared" si="28"/>
        <v>0</v>
      </c>
      <c r="F115" s="3"/>
      <c r="G115" s="4">
        <f t="shared" si="26"/>
        <v>1.5589061124630723</v>
      </c>
      <c r="H115" s="4">
        <f t="shared" si="18"/>
        <v>0.6137425639618395</v>
      </c>
      <c r="I115" s="5">
        <f t="shared" si="19"/>
        <v>1.0636140807892118</v>
      </c>
      <c r="J115" s="61">
        <f t="shared" si="20"/>
        <v>0.06361408078921182</v>
      </c>
      <c r="K115" s="7">
        <f t="shared" si="27"/>
        <v>1.3126060606060648</v>
      </c>
      <c r="L115" s="5">
        <f t="shared" si="24"/>
        <v>0.008838276536075494</v>
      </c>
      <c r="M115" s="6">
        <f t="shared" si="21"/>
        <v>0.009400515373678796</v>
      </c>
      <c r="O115">
        <f t="shared" si="25"/>
        <v>109200</v>
      </c>
      <c r="P115">
        <f t="shared" si="22"/>
        <v>14075.673253514171</v>
      </c>
    </row>
    <row r="116" spans="1:16" ht="13.5" thickBot="1">
      <c r="A116" s="3">
        <f t="shared" si="23"/>
        <v>92</v>
      </c>
      <c r="B116" s="3"/>
      <c r="C116" s="11">
        <v>920</v>
      </c>
      <c r="D116" s="43">
        <v>110</v>
      </c>
      <c r="E116" s="42">
        <f t="shared" si="28"/>
        <v>0</v>
      </c>
      <c r="F116" s="3"/>
      <c r="G116" s="4">
        <f t="shared" si="26"/>
        <v>1.4289972697578162</v>
      </c>
      <c r="H116" s="4">
        <f t="shared" si="18"/>
        <v>0.5625973502983528</v>
      </c>
      <c r="I116" s="5">
        <f t="shared" si="19"/>
        <v>0.9749795740567774</v>
      </c>
      <c r="J116" s="61">
        <f t="shared" si="20"/>
        <v>-0.025020425943222624</v>
      </c>
      <c r="K116" s="7">
        <f t="shared" si="27"/>
        <v>1.3270303030303054</v>
      </c>
      <c r="L116" s="5">
        <f t="shared" si="24"/>
        <v>0.008935400454054334</v>
      </c>
      <c r="M116" s="6">
        <f t="shared" si="21"/>
        <v>0.008711832928720629</v>
      </c>
      <c r="O116">
        <f t="shared" si="25"/>
        <v>101200</v>
      </c>
      <c r="P116">
        <f t="shared" si="22"/>
        <v>5030.350981574767</v>
      </c>
    </row>
    <row r="117" spans="1:16" ht="13.5" thickBot="1">
      <c r="A117" s="3">
        <f t="shared" si="23"/>
        <v>93</v>
      </c>
      <c r="B117" s="3"/>
      <c r="C117" s="11">
        <v>930</v>
      </c>
      <c r="D117" s="43">
        <v>105</v>
      </c>
      <c r="E117" s="42">
        <f t="shared" si="28"/>
        <v>0</v>
      </c>
      <c r="F117" s="3" t="s">
        <v>53</v>
      </c>
      <c r="G117" s="4">
        <f t="shared" si="26"/>
        <v>1.3640428484051883</v>
      </c>
      <c r="H117" s="4">
        <f t="shared" si="18"/>
        <v>0.5370247434666096</v>
      </c>
      <c r="I117" s="5">
        <f t="shared" si="19"/>
        <v>0.9306623206905603</v>
      </c>
      <c r="J117" s="61">
        <f t="shared" si="20"/>
        <v>-0.06933767930943968</v>
      </c>
      <c r="K117" s="7">
        <f t="shared" si="27"/>
        <v>1.341454545454539</v>
      </c>
      <c r="L117" s="5">
        <f t="shared" si="24"/>
        <v>0.009032524372033125</v>
      </c>
      <c r="M117" s="6">
        <f t="shared" si="21"/>
        <v>0.008406230093770395</v>
      </c>
      <c r="O117">
        <f t="shared" si="25"/>
        <v>97650</v>
      </c>
      <c r="P117">
        <f t="shared" si="22"/>
        <v>435.02870963536157</v>
      </c>
    </row>
    <row r="118" spans="1:16" ht="13.5" thickBot="1">
      <c r="A118" s="3">
        <f t="shared" si="23"/>
        <v>94</v>
      </c>
      <c r="B118" s="3"/>
      <c r="C118" s="11">
        <v>940</v>
      </c>
      <c r="D118" s="43">
        <v>105</v>
      </c>
      <c r="E118" s="42">
        <f t="shared" si="28"/>
        <v>0</v>
      </c>
      <c r="F118" s="3"/>
      <c r="G118" s="4">
        <f t="shared" si="26"/>
        <v>1.3640428484051883</v>
      </c>
      <c r="H118" s="4">
        <f t="shared" si="18"/>
        <v>0.5370247434666096</v>
      </c>
      <c r="I118" s="5">
        <f t="shared" si="19"/>
        <v>0.9306623206905603</v>
      </c>
      <c r="J118" s="61">
        <f t="shared" si="20"/>
        <v>-0.06933767930943968</v>
      </c>
      <c r="K118" s="7">
        <f t="shared" si="27"/>
        <v>1.3558787878787868</v>
      </c>
      <c r="L118" s="5">
        <f t="shared" si="24"/>
        <v>0.009129648290012012</v>
      </c>
      <c r="M118" s="6">
        <f t="shared" si="21"/>
        <v>0.008496619664671185</v>
      </c>
      <c r="O118">
        <f t="shared" si="25"/>
        <v>98700</v>
      </c>
      <c r="P118">
        <f t="shared" si="22"/>
        <v>439.7064376959568</v>
      </c>
    </row>
    <row r="119" spans="1:16" ht="13.5" thickBot="1">
      <c r="A119" s="3">
        <f t="shared" si="23"/>
        <v>95</v>
      </c>
      <c r="B119" s="3"/>
      <c r="C119" s="11">
        <v>950</v>
      </c>
      <c r="D119" s="43">
        <v>105</v>
      </c>
      <c r="E119" s="42">
        <f t="shared" si="28"/>
        <v>0</v>
      </c>
      <c r="F119" s="3"/>
      <c r="G119" s="4">
        <f t="shared" si="26"/>
        <v>1.3640428484051883</v>
      </c>
      <c r="H119" s="4">
        <f t="shared" si="18"/>
        <v>0.5370247434666096</v>
      </c>
      <c r="I119" s="5">
        <f t="shared" si="19"/>
        <v>0.9306623206905603</v>
      </c>
      <c r="J119" s="61">
        <f t="shared" si="20"/>
        <v>-0.06933767930943968</v>
      </c>
      <c r="K119" s="7">
        <f t="shared" si="27"/>
        <v>1.3703030303030346</v>
      </c>
      <c r="L119" s="5">
        <f t="shared" si="24"/>
        <v>0.0092267722079909</v>
      </c>
      <c r="M119" s="6">
        <f t="shared" si="21"/>
        <v>0.008587009235571976</v>
      </c>
      <c r="O119">
        <f t="shared" si="25"/>
        <v>99750</v>
      </c>
      <c r="P119">
        <f t="shared" si="22"/>
        <v>444.3841657565521</v>
      </c>
    </row>
    <row r="120" spans="1:16" ht="13.5" thickBot="1">
      <c r="A120" s="3">
        <f t="shared" si="23"/>
        <v>96</v>
      </c>
      <c r="B120" s="3"/>
      <c r="C120" s="11">
        <v>960</v>
      </c>
      <c r="D120" s="43">
        <v>105</v>
      </c>
      <c r="E120" s="42">
        <f t="shared" si="28"/>
        <v>0</v>
      </c>
      <c r="F120" s="3"/>
      <c r="G120" s="4">
        <f t="shared" si="26"/>
        <v>1.3640428484051883</v>
      </c>
      <c r="H120" s="4">
        <f t="shared" si="18"/>
        <v>0.5370247434666096</v>
      </c>
      <c r="I120" s="5">
        <f t="shared" si="19"/>
        <v>0.9306623206905603</v>
      </c>
      <c r="J120" s="61">
        <f t="shared" si="20"/>
        <v>-0.06933767930943968</v>
      </c>
      <c r="K120" s="7">
        <f t="shared" si="27"/>
        <v>1.3847272727272752</v>
      </c>
      <c r="L120" s="5">
        <f t="shared" si="24"/>
        <v>0.00932389612596974</v>
      </c>
      <c r="M120" s="6">
        <f t="shared" si="21"/>
        <v>0.008677398806472723</v>
      </c>
      <c r="O120">
        <f t="shared" si="25"/>
        <v>100800</v>
      </c>
      <c r="P120">
        <f t="shared" si="22"/>
        <v>449.0618938171474</v>
      </c>
    </row>
    <row r="121" spans="1:16" ht="13.5" thickBot="1">
      <c r="A121" s="3">
        <f t="shared" si="23"/>
        <v>97</v>
      </c>
      <c r="B121" s="3"/>
      <c r="C121" s="11">
        <v>970</v>
      </c>
      <c r="D121" s="43">
        <v>110</v>
      </c>
      <c r="E121" s="42">
        <f t="shared" si="28"/>
        <v>0</v>
      </c>
      <c r="F121" s="3"/>
      <c r="G121" s="4">
        <f t="shared" si="26"/>
        <v>1.4289972697578162</v>
      </c>
      <c r="H121" s="4">
        <f aca="true" t="shared" si="29" ref="H121:H152">G121/2.54</f>
        <v>0.5625973502983528</v>
      </c>
      <c r="I121" s="5">
        <f aca="true" t="shared" si="30" ref="I121:I152">(G121/$J$13)</f>
        <v>0.9749795740567774</v>
      </c>
      <c r="J121" s="61">
        <f aca="true" t="shared" si="31" ref="J121:J152">IF(C121&gt;0,I121-1,0)</f>
        <v>-0.025020425943222624</v>
      </c>
      <c r="K121" s="7">
        <f t="shared" si="27"/>
        <v>1.399151515151516</v>
      </c>
      <c r="L121" s="5">
        <f t="shared" si="24"/>
        <v>0.009421020043948578</v>
      </c>
      <c r="M121" s="6">
        <f aca="true" t="shared" si="32" ref="M121:M152">L121*I121</f>
        <v>0.009185302109629347</v>
      </c>
      <c r="O121">
        <f t="shared" si="25"/>
        <v>106700</v>
      </c>
      <c r="P121">
        <f aca="true" t="shared" si="33" ref="P121:P152">C121*ABS(D121-O$207)</f>
        <v>5303.739621877743</v>
      </c>
    </row>
    <row r="122" spans="1:16" ht="13.5" thickBot="1">
      <c r="A122" s="3">
        <f aca="true" t="shared" si="34" ref="A122:A152">A121+1</f>
        <v>98</v>
      </c>
      <c r="B122" s="3"/>
      <c r="C122" s="11">
        <v>980</v>
      </c>
      <c r="D122" s="43">
        <v>115</v>
      </c>
      <c r="E122" s="42">
        <f t="shared" si="28"/>
        <v>0</v>
      </c>
      <c r="F122" s="3"/>
      <c r="G122" s="4">
        <f t="shared" si="26"/>
        <v>1.4939516911104442</v>
      </c>
      <c r="H122" s="4">
        <f t="shared" si="29"/>
        <v>0.5881699571300961</v>
      </c>
      <c r="I122" s="5">
        <f t="shared" si="30"/>
        <v>1.0192968274229945</v>
      </c>
      <c r="J122" s="61">
        <f t="shared" si="31"/>
        <v>0.019296827422994545</v>
      </c>
      <c r="K122" s="7">
        <f t="shared" si="27"/>
        <v>1.4135757575757566</v>
      </c>
      <c r="L122" s="5">
        <f t="shared" si="24"/>
        <v>0.009518143961927418</v>
      </c>
      <c r="M122" s="6">
        <f t="shared" si="32"/>
        <v>0.009701813943347948</v>
      </c>
      <c r="O122">
        <f t="shared" si="25"/>
        <v>112700</v>
      </c>
      <c r="P122">
        <f t="shared" si="33"/>
        <v>10258.417349938338</v>
      </c>
    </row>
    <row r="123" spans="1:16" ht="13.5" thickBot="1">
      <c r="A123" s="3">
        <f t="shared" si="34"/>
        <v>99</v>
      </c>
      <c r="B123" s="3"/>
      <c r="C123" s="11">
        <v>990</v>
      </c>
      <c r="D123" s="43">
        <v>105</v>
      </c>
      <c r="E123" s="42">
        <f t="shared" si="28"/>
        <v>0</v>
      </c>
      <c r="F123" s="3"/>
      <c r="G123" s="4">
        <f t="shared" si="26"/>
        <v>1.3640428484051883</v>
      </c>
      <c r="H123" s="4">
        <f t="shared" si="29"/>
        <v>0.5370247434666096</v>
      </c>
      <c r="I123" s="5">
        <f t="shared" si="30"/>
        <v>0.9306623206905603</v>
      </c>
      <c r="J123" s="61">
        <f t="shared" si="31"/>
        <v>-0.06933767930943968</v>
      </c>
      <c r="K123" s="7">
        <f t="shared" si="27"/>
        <v>1.4279999999999973</v>
      </c>
      <c r="L123" s="5">
        <f t="shared" si="24"/>
        <v>0.009615267879906257</v>
      </c>
      <c r="M123" s="6">
        <f t="shared" si="32"/>
        <v>0.008948567519174961</v>
      </c>
      <c r="O123">
        <f t="shared" si="25"/>
        <v>103950</v>
      </c>
      <c r="P123">
        <f t="shared" si="33"/>
        <v>463.0950779989332</v>
      </c>
    </row>
    <row r="124" spans="1:16" ht="13.5" thickBot="1">
      <c r="A124" s="3">
        <f t="shared" si="34"/>
        <v>100</v>
      </c>
      <c r="B124" s="3"/>
      <c r="C124" s="12">
        <v>1000</v>
      </c>
      <c r="D124" s="43">
        <v>105</v>
      </c>
      <c r="E124" s="42">
        <f t="shared" si="28"/>
        <v>0</v>
      </c>
      <c r="F124" s="3"/>
      <c r="G124" s="4">
        <f t="shared" si="26"/>
        <v>1.3640428484051883</v>
      </c>
      <c r="H124" s="4">
        <f t="shared" si="29"/>
        <v>0.5370247434666096</v>
      </c>
      <c r="I124" s="5">
        <f t="shared" si="30"/>
        <v>0.9306623206905603</v>
      </c>
      <c r="J124" s="61">
        <f t="shared" si="31"/>
        <v>-0.06933767930943968</v>
      </c>
      <c r="K124" s="7">
        <f t="shared" si="27"/>
        <v>1.442424242424238</v>
      </c>
      <c r="L124" s="5">
        <f t="shared" si="24"/>
        <v>0.009712391797885097</v>
      </c>
      <c r="M124" s="6">
        <f t="shared" si="32"/>
        <v>0.009038957090075708</v>
      </c>
      <c r="O124">
        <f t="shared" si="25"/>
        <v>105000</v>
      </c>
      <c r="P124">
        <f t="shared" si="33"/>
        <v>467.77280605952853</v>
      </c>
    </row>
    <row r="125" spans="1:16" ht="13.5" thickBot="1">
      <c r="A125" s="3">
        <f t="shared" si="34"/>
        <v>101</v>
      </c>
      <c r="B125" s="3"/>
      <c r="C125" s="11">
        <v>1010</v>
      </c>
      <c r="D125" s="43">
        <v>120</v>
      </c>
      <c r="E125" s="42">
        <f t="shared" si="28"/>
        <v>0</v>
      </c>
      <c r="F125" s="3"/>
      <c r="G125" s="4">
        <f t="shared" si="26"/>
        <v>1.5589061124630723</v>
      </c>
      <c r="H125" s="4">
        <f t="shared" si="29"/>
        <v>0.6137425639618395</v>
      </c>
      <c r="I125" s="5">
        <f t="shared" si="30"/>
        <v>1.0636140807892118</v>
      </c>
      <c r="J125" s="61">
        <f t="shared" si="31"/>
        <v>0.06361408078921182</v>
      </c>
      <c r="K125" s="7">
        <f t="shared" si="27"/>
        <v>1.4568484848484928</v>
      </c>
      <c r="L125" s="5">
        <f t="shared" si="24"/>
        <v>0.009809515715864033</v>
      </c>
      <c r="M125" s="6">
        <f t="shared" si="32"/>
        <v>0.01043353904111605</v>
      </c>
      <c r="O125">
        <f t="shared" si="25"/>
        <v>121200</v>
      </c>
      <c r="P125">
        <f t="shared" si="33"/>
        <v>15622.450534120124</v>
      </c>
    </row>
    <row r="126" spans="1:16" ht="13.5" thickBot="1">
      <c r="A126" s="3">
        <f t="shared" si="34"/>
        <v>102</v>
      </c>
      <c r="B126" s="3"/>
      <c r="C126" s="11">
        <v>1020</v>
      </c>
      <c r="D126" s="43">
        <v>85</v>
      </c>
      <c r="E126" s="42">
        <f t="shared" si="28"/>
        <v>0</v>
      </c>
      <c r="F126" s="3"/>
      <c r="G126" s="4">
        <f t="shared" si="26"/>
        <v>1.1042251629946762</v>
      </c>
      <c r="H126" s="4">
        <f t="shared" si="29"/>
        <v>0.4347343161396363</v>
      </c>
      <c r="I126" s="5">
        <f t="shared" si="30"/>
        <v>0.7533933072256918</v>
      </c>
      <c r="J126" s="61">
        <f t="shared" si="31"/>
        <v>-0.24660669277430824</v>
      </c>
      <c r="K126" s="7">
        <f t="shared" si="27"/>
        <v>1.4712727272727193</v>
      </c>
      <c r="L126" s="5">
        <f t="shared" si="24"/>
        <v>0.009906639633842775</v>
      </c>
      <c r="M126" s="6">
        <f t="shared" si="32"/>
        <v>0.007463595997233925</v>
      </c>
      <c r="O126">
        <f t="shared" si="25"/>
        <v>86700</v>
      </c>
      <c r="P126">
        <f t="shared" si="33"/>
        <v>19922.87173781928</v>
      </c>
    </row>
    <row r="127" spans="1:16" ht="13.5" thickBot="1">
      <c r="A127" s="3">
        <f t="shared" si="34"/>
        <v>103</v>
      </c>
      <c r="B127" s="3"/>
      <c r="C127" s="11">
        <v>1030</v>
      </c>
      <c r="D127" s="43">
        <v>90</v>
      </c>
      <c r="E127" s="42">
        <f t="shared" si="28"/>
        <v>0</v>
      </c>
      <c r="F127" s="3"/>
      <c r="G127" s="4">
        <f t="shared" si="26"/>
        <v>1.1691795843473043</v>
      </c>
      <c r="H127" s="4">
        <f t="shared" si="29"/>
        <v>0.46030692297137965</v>
      </c>
      <c r="I127" s="5">
        <f t="shared" si="30"/>
        <v>0.7977105605919089</v>
      </c>
      <c r="J127" s="61">
        <f t="shared" si="31"/>
        <v>-0.20228943940809108</v>
      </c>
      <c r="K127" s="7">
        <f t="shared" si="27"/>
        <v>1.4856969696969742</v>
      </c>
      <c r="L127" s="5">
        <f t="shared" si="24"/>
        <v>0.01000376355182171</v>
      </c>
      <c r="M127" s="6">
        <f t="shared" si="32"/>
        <v>0.007980107830952602</v>
      </c>
      <c r="O127">
        <f t="shared" si="25"/>
        <v>92700</v>
      </c>
      <c r="P127">
        <f t="shared" si="33"/>
        <v>14968.194009758685</v>
      </c>
    </row>
    <row r="128" spans="1:16" ht="13.5" thickBot="1">
      <c r="A128" s="3">
        <f t="shared" si="34"/>
        <v>104</v>
      </c>
      <c r="B128" s="3"/>
      <c r="C128" s="11">
        <v>1040</v>
      </c>
      <c r="D128" s="43">
        <v>125</v>
      </c>
      <c r="E128" s="42">
        <f t="shared" si="28"/>
        <v>0</v>
      </c>
      <c r="F128" s="3"/>
      <c r="G128" s="4">
        <f t="shared" si="26"/>
        <v>1.6238605338157002</v>
      </c>
      <c r="H128" s="4">
        <f t="shared" si="29"/>
        <v>0.6393151707935827</v>
      </c>
      <c r="I128" s="5">
        <f t="shared" si="30"/>
        <v>1.1079313341554289</v>
      </c>
      <c r="J128" s="61">
        <f t="shared" si="31"/>
        <v>0.10793133415542888</v>
      </c>
      <c r="K128" s="7">
        <f t="shared" si="27"/>
        <v>1.5001212121212149</v>
      </c>
      <c r="L128" s="5">
        <f t="shared" si="24"/>
        <v>0.01010088746980055</v>
      </c>
      <c r="M128" s="6">
        <f t="shared" si="32"/>
        <v>0.011191089730569977</v>
      </c>
      <c r="O128">
        <f t="shared" si="25"/>
        <v>130000</v>
      </c>
      <c r="P128">
        <f t="shared" si="33"/>
        <v>21286.483718301908</v>
      </c>
    </row>
    <row r="129" spans="1:16" ht="13.5" thickBot="1">
      <c r="A129" s="3">
        <f t="shared" si="34"/>
        <v>105</v>
      </c>
      <c r="B129" s="3"/>
      <c r="C129" s="12">
        <v>1050</v>
      </c>
      <c r="D129" s="43">
        <v>100</v>
      </c>
      <c r="E129" s="42">
        <f t="shared" si="28"/>
        <v>0</v>
      </c>
      <c r="F129" s="3"/>
      <c r="G129" s="4">
        <f t="shared" si="26"/>
        <v>1.2990884270525602</v>
      </c>
      <c r="H129" s="4">
        <f t="shared" si="29"/>
        <v>0.5114521366348662</v>
      </c>
      <c r="I129" s="5">
        <f t="shared" si="30"/>
        <v>0.8863450673243431</v>
      </c>
      <c r="J129" s="61">
        <f t="shared" si="31"/>
        <v>-0.11365493267565685</v>
      </c>
      <c r="K129" s="7">
        <f t="shared" si="27"/>
        <v>1.5145454545454555</v>
      </c>
      <c r="L129" s="5">
        <f t="shared" si="24"/>
        <v>0.01019801138777939</v>
      </c>
      <c r="M129" s="6">
        <f t="shared" si="32"/>
        <v>0.009038957090075742</v>
      </c>
      <c r="O129">
        <f t="shared" si="25"/>
        <v>105000</v>
      </c>
      <c r="P129">
        <f t="shared" si="33"/>
        <v>4758.838553637495</v>
      </c>
    </row>
    <row r="130" spans="1:16" ht="13.5" thickBot="1">
      <c r="A130" s="3">
        <f t="shared" si="34"/>
        <v>106</v>
      </c>
      <c r="B130" s="3"/>
      <c r="C130" s="11">
        <v>1060</v>
      </c>
      <c r="D130" s="43">
        <v>100</v>
      </c>
      <c r="E130" s="42">
        <f t="shared" si="28"/>
        <v>0</v>
      </c>
      <c r="F130" s="3"/>
      <c r="G130" s="4">
        <f t="shared" si="26"/>
        <v>1.2990884270525602</v>
      </c>
      <c r="H130" s="4">
        <f t="shared" si="29"/>
        <v>0.5114521366348662</v>
      </c>
      <c r="I130" s="5">
        <f t="shared" si="30"/>
        <v>0.8863450673243431</v>
      </c>
      <c r="J130" s="61">
        <f t="shared" si="31"/>
        <v>-0.11365493267565685</v>
      </c>
      <c r="K130" s="7">
        <f t="shared" si="27"/>
        <v>1.5289696969696962</v>
      </c>
      <c r="L130" s="5">
        <f t="shared" si="24"/>
        <v>0.01029513530575823</v>
      </c>
      <c r="M130" s="6">
        <f t="shared" si="32"/>
        <v>0.0091250423956955</v>
      </c>
      <c r="O130">
        <f t="shared" si="25"/>
        <v>106000</v>
      </c>
      <c r="P130">
        <f t="shared" si="33"/>
        <v>4804.1608255769</v>
      </c>
    </row>
    <row r="131" spans="1:16" ht="13.5" thickBot="1">
      <c r="A131" s="3">
        <f t="shared" si="34"/>
        <v>107</v>
      </c>
      <c r="B131" s="3"/>
      <c r="C131" s="11">
        <v>1070</v>
      </c>
      <c r="D131" s="43">
        <v>110</v>
      </c>
      <c r="E131" s="42">
        <f t="shared" si="28"/>
        <v>0</v>
      </c>
      <c r="F131" s="3"/>
      <c r="G131" s="4">
        <f t="shared" si="26"/>
        <v>1.4289972697578162</v>
      </c>
      <c r="H131" s="4">
        <f t="shared" si="29"/>
        <v>0.5625973502983528</v>
      </c>
      <c r="I131" s="5">
        <f t="shared" si="30"/>
        <v>0.9749795740567774</v>
      </c>
      <c r="J131" s="61">
        <f t="shared" si="31"/>
        <v>-0.025020425943222624</v>
      </c>
      <c r="K131" s="7">
        <f t="shared" si="27"/>
        <v>1.5433939393939369</v>
      </c>
      <c r="L131" s="5">
        <f t="shared" si="24"/>
        <v>0.01039225922373707</v>
      </c>
      <c r="M131" s="6">
        <f t="shared" si="32"/>
        <v>0.010132240471446783</v>
      </c>
      <c r="O131">
        <f t="shared" si="25"/>
        <v>117700</v>
      </c>
      <c r="P131">
        <f t="shared" si="33"/>
        <v>5850.516902483696</v>
      </c>
    </row>
    <row r="132" spans="1:16" ht="13.5" thickBot="1">
      <c r="A132" s="3">
        <f t="shared" si="34"/>
        <v>108</v>
      </c>
      <c r="B132" s="3"/>
      <c r="C132" s="11">
        <v>1080</v>
      </c>
      <c r="D132" s="43">
        <v>130</v>
      </c>
      <c r="E132" s="42">
        <f t="shared" si="28"/>
        <v>0</v>
      </c>
      <c r="F132" s="3"/>
      <c r="G132" s="4">
        <f t="shared" si="26"/>
        <v>1.6888149551683282</v>
      </c>
      <c r="H132" s="4">
        <f t="shared" si="29"/>
        <v>0.664887777625326</v>
      </c>
      <c r="I132" s="5">
        <f t="shared" si="30"/>
        <v>1.1522485875216462</v>
      </c>
      <c r="J132" s="61">
        <f t="shared" si="31"/>
        <v>0.15224858752164616</v>
      </c>
      <c r="K132" s="7">
        <f t="shared" si="27"/>
        <v>1.5578181818181775</v>
      </c>
      <c r="L132" s="5">
        <f t="shared" si="24"/>
        <v>0.010489383141715908</v>
      </c>
      <c r="M132" s="6">
        <f t="shared" si="32"/>
        <v>0.012086376909015522</v>
      </c>
      <c r="O132">
        <f t="shared" si="25"/>
        <v>140400</v>
      </c>
      <c r="P132">
        <f t="shared" si="33"/>
        <v>27505.19463054429</v>
      </c>
    </row>
    <row r="133" spans="1:16" ht="13.5" thickBot="1">
      <c r="A133" s="3">
        <f t="shared" si="34"/>
        <v>109</v>
      </c>
      <c r="B133" s="3"/>
      <c r="C133" s="11">
        <v>1090</v>
      </c>
      <c r="D133" s="43">
        <v>105</v>
      </c>
      <c r="E133" s="42">
        <f t="shared" si="28"/>
        <v>0</v>
      </c>
      <c r="F133" s="3"/>
      <c r="G133" s="4">
        <f t="shared" si="26"/>
        <v>1.3640428484051883</v>
      </c>
      <c r="H133" s="4">
        <f t="shared" si="29"/>
        <v>0.5370247434666096</v>
      </c>
      <c r="I133" s="5">
        <f t="shared" si="30"/>
        <v>0.9306623206905603</v>
      </c>
      <c r="J133" s="61">
        <f t="shared" si="31"/>
        <v>-0.06933767930943968</v>
      </c>
      <c r="K133" s="7">
        <f t="shared" si="27"/>
        <v>1.5722424242424324</v>
      </c>
      <c r="L133" s="5">
        <f t="shared" si="24"/>
        <v>0.010586507059694843</v>
      </c>
      <c r="M133" s="6">
        <f t="shared" si="32"/>
        <v>0.009852463228182604</v>
      </c>
      <c r="O133">
        <f t="shared" si="25"/>
        <v>114450</v>
      </c>
      <c r="P133">
        <f t="shared" si="33"/>
        <v>509.87235860488613</v>
      </c>
    </row>
    <row r="134" spans="1:16" ht="13.5" thickBot="1">
      <c r="A134" s="3">
        <f t="shared" si="34"/>
        <v>110</v>
      </c>
      <c r="B134" s="3"/>
      <c r="C134" s="12">
        <v>1100</v>
      </c>
      <c r="D134" s="43">
        <v>115</v>
      </c>
      <c r="E134" s="42">
        <f t="shared" si="28"/>
        <v>0</v>
      </c>
      <c r="F134" s="3"/>
      <c r="G134" s="4">
        <f t="shared" si="26"/>
        <v>1.4939516911104442</v>
      </c>
      <c r="H134" s="4">
        <f t="shared" si="29"/>
        <v>0.5881699571300961</v>
      </c>
      <c r="I134" s="5">
        <f t="shared" si="30"/>
        <v>1.0192968274229945</v>
      </c>
      <c r="J134" s="61">
        <f t="shared" si="31"/>
        <v>0.019296827422994545</v>
      </c>
      <c r="K134" s="7">
        <f t="shared" si="27"/>
        <v>1.586666666666673</v>
      </c>
      <c r="L134" s="5">
        <f t="shared" si="24"/>
        <v>0.010683630977673683</v>
      </c>
      <c r="M134" s="6">
        <f t="shared" si="32"/>
        <v>0.010889791160900811</v>
      </c>
      <c r="O134">
        <f t="shared" si="25"/>
        <v>126500</v>
      </c>
      <c r="P134">
        <f t="shared" si="33"/>
        <v>11514.550086665482</v>
      </c>
    </row>
    <row r="135" spans="1:16" ht="13.5" thickBot="1">
      <c r="A135" s="3">
        <f t="shared" si="34"/>
        <v>111</v>
      </c>
      <c r="B135" s="3"/>
      <c r="C135" s="11">
        <v>1110</v>
      </c>
      <c r="D135" s="43">
        <v>125</v>
      </c>
      <c r="E135" s="42">
        <f t="shared" si="28"/>
        <v>0</v>
      </c>
      <c r="F135" s="3" t="s">
        <v>54</v>
      </c>
      <c r="G135" s="4">
        <f t="shared" si="26"/>
        <v>1.6238605338157002</v>
      </c>
      <c r="H135" s="4">
        <f t="shared" si="29"/>
        <v>0.6393151707935827</v>
      </c>
      <c r="I135" s="5">
        <f t="shared" si="30"/>
        <v>1.1079313341554289</v>
      </c>
      <c r="J135" s="61">
        <f t="shared" si="31"/>
        <v>0.10793133415542888</v>
      </c>
      <c r="K135" s="7">
        <f t="shared" si="27"/>
        <v>1.6010909090908996</v>
      </c>
      <c r="L135" s="5">
        <f t="shared" si="24"/>
        <v>0.010780754895652427</v>
      </c>
      <c r="M135" s="6">
        <f t="shared" si="32"/>
        <v>0.011944336154742866</v>
      </c>
      <c r="O135">
        <f t="shared" si="25"/>
        <v>138750</v>
      </c>
      <c r="P135">
        <f t="shared" si="33"/>
        <v>22719.227814726077</v>
      </c>
    </row>
    <row r="136" spans="1:16" ht="13.5" thickBot="1">
      <c r="A136" s="3">
        <f t="shared" si="34"/>
        <v>112</v>
      </c>
      <c r="B136" s="3"/>
      <c r="C136" s="11">
        <v>1120</v>
      </c>
      <c r="D136" s="43">
        <v>95</v>
      </c>
      <c r="E136" s="42">
        <f t="shared" si="28"/>
        <v>0</v>
      </c>
      <c r="F136" s="3"/>
      <c r="G136" s="4">
        <f t="shared" si="26"/>
        <v>1.2341340056999321</v>
      </c>
      <c r="H136" s="4">
        <f t="shared" si="29"/>
        <v>0.4858795298031229</v>
      </c>
      <c r="I136" s="5">
        <f t="shared" si="30"/>
        <v>0.842027813958126</v>
      </c>
      <c r="J136" s="61">
        <f t="shared" si="31"/>
        <v>-0.15797218604187402</v>
      </c>
      <c r="K136" s="7">
        <f t="shared" si="27"/>
        <v>1.6155151515151545</v>
      </c>
      <c r="L136" s="5">
        <f t="shared" si="24"/>
        <v>0.010877878813631362</v>
      </c>
      <c r="M136" s="6">
        <f t="shared" si="32"/>
        <v>0.00915947651794343</v>
      </c>
      <c r="O136">
        <f t="shared" si="25"/>
        <v>106400</v>
      </c>
      <c r="P136">
        <f t="shared" si="33"/>
        <v>10676.094457213328</v>
      </c>
    </row>
    <row r="137" spans="1:16" ht="13.5" thickBot="1">
      <c r="A137" s="3">
        <f t="shared" si="34"/>
        <v>113</v>
      </c>
      <c r="B137" s="3"/>
      <c r="C137" s="11">
        <v>1130</v>
      </c>
      <c r="D137" s="43">
        <v>95</v>
      </c>
      <c r="E137" s="42">
        <f t="shared" si="28"/>
        <v>0</v>
      </c>
      <c r="F137" s="3"/>
      <c r="G137" s="4">
        <f t="shared" si="26"/>
        <v>1.2341340056999321</v>
      </c>
      <c r="H137" s="4">
        <f t="shared" si="29"/>
        <v>0.4858795298031229</v>
      </c>
      <c r="I137" s="5">
        <f t="shared" si="30"/>
        <v>0.842027813958126</v>
      </c>
      <c r="J137" s="61">
        <f t="shared" si="31"/>
        <v>-0.15797218604187402</v>
      </c>
      <c r="K137" s="7">
        <f t="shared" si="27"/>
        <v>1.6299393939393951</v>
      </c>
      <c r="L137" s="5">
        <f t="shared" si="24"/>
        <v>0.010975002731610202</v>
      </c>
      <c r="M137" s="6">
        <f t="shared" si="32"/>
        <v>0.0092412575582822</v>
      </c>
      <c r="O137">
        <f t="shared" si="25"/>
        <v>107350</v>
      </c>
      <c r="P137">
        <f t="shared" si="33"/>
        <v>10771.416729152732</v>
      </c>
    </row>
    <row r="138" spans="1:16" ht="13.5" thickBot="1">
      <c r="A138" s="3">
        <f t="shared" si="34"/>
        <v>114</v>
      </c>
      <c r="B138" s="3"/>
      <c r="C138" s="11">
        <v>1140</v>
      </c>
      <c r="D138" s="43">
        <v>105</v>
      </c>
      <c r="E138" s="42">
        <f t="shared" si="28"/>
        <v>0</v>
      </c>
      <c r="F138" s="3"/>
      <c r="G138" s="4">
        <f t="shared" si="26"/>
        <v>1.3640428484051883</v>
      </c>
      <c r="H138" s="4">
        <f t="shared" si="29"/>
        <v>0.5370247434666096</v>
      </c>
      <c r="I138" s="5">
        <f t="shared" si="30"/>
        <v>0.9306623206905603</v>
      </c>
      <c r="J138" s="61">
        <f t="shared" si="31"/>
        <v>-0.06933767930943968</v>
      </c>
      <c r="K138" s="7">
        <f t="shared" si="27"/>
        <v>1.6443636363636358</v>
      </c>
      <c r="L138" s="5">
        <f t="shared" si="24"/>
        <v>0.01107212664958904</v>
      </c>
      <c r="M138" s="6">
        <f t="shared" si="32"/>
        <v>0.010304411082686335</v>
      </c>
      <c r="O138">
        <f t="shared" si="25"/>
        <v>119700</v>
      </c>
      <c r="P138">
        <f t="shared" si="33"/>
        <v>533.2609989078626</v>
      </c>
    </row>
    <row r="139" spans="1:16" ht="13.5" thickBot="1">
      <c r="A139" s="3">
        <f t="shared" si="34"/>
        <v>115</v>
      </c>
      <c r="B139" s="3"/>
      <c r="C139" s="12">
        <v>1150</v>
      </c>
      <c r="D139" s="43">
        <v>110</v>
      </c>
      <c r="E139" s="42">
        <f t="shared" si="28"/>
        <v>0</v>
      </c>
      <c r="F139" s="3"/>
      <c r="G139" s="4">
        <f t="shared" si="26"/>
        <v>1.4289972697578162</v>
      </c>
      <c r="H139" s="4">
        <f t="shared" si="29"/>
        <v>0.5625973502983528</v>
      </c>
      <c r="I139" s="5">
        <f t="shared" si="30"/>
        <v>0.9749795740567774</v>
      </c>
      <c r="J139" s="61">
        <f t="shared" si="31"/>
        <v>-0.025020425943222624</v>
      </c>
      <c r="K139" s="7">
        <f t="shared" si="27"/>
        <v>1.6587878787878765</v>
      </c>
      <c r="L139" s="5">
        <f t="shared" si="24"/>
        <v>0.01116925056756788</v>
      </c>
      <c r="M139" s="6">
        <f t="shared" si="32"/>
        <v>0.01088979116090075</v>
      </c>
      <c r="O139">
        <f t="shared" si="25"/>
        <v>126500</v>
      </c>
      <c r="P139">
        <f t="shared" si="33"/>
        <v>6287.938726968458</v>
      </c>
    </row>
    <row r="140" spans="1:16" ht="13.5" thickBot="1">
      <c r="A140" s="3">
        <f t="shared" si="34"/>
        <v>116</v>
      </c>
      <c r="B140" s="3"/>
      <c r="C140" s="11">
        <v>1160</v>
      </c>
      <c r="D140" s="43">
        <v>100</v>
      </c>
      <c r="E140" s="42">
        <f t="shared" si="28"/>
        <v>0</v>
      </c>
      <c r="F140" s="3"/>
      <c r="G140" s="4">
        <f t="shared" si="26"/>
        <v>1.2990884270525602</v>
      </c>
      <c r="H140" s="4">
        <f t="shared" si="29"/>
        <v>0.5114521366348662</v>
      </c>
      <c r="I140" s="5">
        <f t="shared" si="30"/>
        <v>0.8863450673243431</v>
      </c>
      <c r="J140" s="61">
        <f t="shared" si="31"/>
        <v>-0.11365493267565685</v>
      </c>
      <c r="K140" s="7">
        <f t="shared" si="27"/>
        <v>1.6732121212121172</v>
      </c>
      <c r="L140" s="5">
        <f t="shared" si="24"/>
        <v>0.01126637448554672</v>
      </c>
      <c r="M140" s="6">
        <f t="shared" si="32"/>
        <v>0.00998589545189317</v>
      </c>
      <c r="O140">
        <f t="shared" si="25"/>
        <v>116000</v>
      </c>
      <c r="P140">
        <f t="shared" si="33"/>
        <v>5257.383544970947</v>
      </c>
    </row>
    <row r="141" spans="1:16" ht="13.5" thickBot="1">
      <c r="A141" s="3">
        <f t="shared" si="34"/>
        <v>117</v>
      </c>
      <c r="B141" s="3"/>
      <c r="C141" s="11">
        <v>1170</v>
      </c>
      <c r="D141" s="43">
        <v>90</v>
      </c>
      <c r="E141" s="42">
        <f t="shared" si="28"/>
        <v>0</v>
      </c>
      <c r="F141" s="3"/>
      <c r="G141" s="4">
        <f t="shared" si="26"/>
        <v>1.1691795843473043</v>
      </c>
      <c r="H141" s="4">
        <f t="shared" si="29"/>
        <v>0.46030692297137965</v>
      </c>
      <c r="I141" s="5">
        <f t="shared" si="30"/>
        <v>0.7977105605919089</v>
      </c>
      <c r="J141" s="61">
        <f t="shared" si="31"/>
        <v>-0.20228943940809108</v>
      </c>
      <c r="K141" s="7">
        <f t="shared" si="27"/>
        <v>1.687636363636372</v>
      </c>
      <c r="L141" s="5">
        <f t="shared" si="24"/>
        <v>0.011363498403525655</v>
      </c>
      <c r="M141" s="6">
        <f t="shared" si="32"/>
        <v>0.009064782681761712</v>
      </c>
      <c r="O141">
        <f t="shared" si="25"/>
        <v>105300</v>
      </c>
      <c r="P141">
        <f t="shared" si="33"/>
        <v>17002.70581691035</v>
      </c>
    </row>
    <row r="142" spans="1:16" ht="13.5" thickBot="1">
      <c r="A142" s="3">
        <f t="shared" si="34"/>
        <v>118</v>
      </c>
      <c r="B142" s="3"/>
      <c r="C142" s="11">
        <v>1180</v>
      </c>
      <c r="D142" s="43">
        <v>95</v>
      </c>
      <c r="E142" s="42">
        <f t="shared" si="28"/>
        <v>0</v>
      </c>
      <c r="F142" s="3"/>
      <c r="G142" s="4">
        <f t="shared" si="26"/>
        <v>1.2341340056999321</v>
      </c>
      <c r="H142" s="4">
        <f t="shared" si="29"/>
        <v>0.4858795298031229</v>
      </c>
      <c r="I142" s="5">
        <f t="shared" si="30"/>
        <v>0.842027813958126</v>
      </c>
      <c r="J142" s="61">
        <f t="shared" si="31"/>
        <v>-0.15797218604187402</v>
      </c>
      <c r="K142" s="7">
        <f t="shared" si="27"/>
        <v>1.7020606060605985</v>
      </c>
      <c r="L142" s="5">
        <f t="shared" si="24"/>
        <v>0.0114606223215044</v>
      </c>
      <c r="M142" s="6">
        <f t="shared" si="32"/>
        <v>0.009650162759976053</v>
      </c>
      <c r="O142">
        <f t="shared" si="25"/>
        <v>112100</v>
      </c>
      <c r="P142">
        <f t="shared" si="33"/>
        <v>11248.028088849756</v>
      </c>
    </row>
    <row r="143" spans="1:16" ht="13.5" thickBot="1">
      <c r="A143" s="3">
        <f t="shared" si="34"/>
        <v>119</v>
      </c>
      <c r="B143" s="3"/>
      <c r="C143" s="11">
        <v>1190</v>
      </c>
      <c r="D143" s="43">
        <v>95</v>
      </c>
      <c r="E143" s="42">
        <f t="shared" si="28"/>
        <v>0</v>
      </c>
      <c r="F143" s="3"/>
      <c r="G143" s="4">
        <f t="shared" si="26"/>
        <v>1.2341340056999321</v>
      </c>
      <c r="H143" s="4">
        <f t="shared" si="29"/>
        <v>0.4858795298031229</v>
      </c>
      <c r="I143" s="5">
        <f t="shared" si="30"/>
        <v>0.842027813958126</v>
      </c>
      <c r="J143" s="61">
        <f t="shared" si="31"/>
        <v>-0.15797218604187402</v>
      </c>
      <c r="K143" s="7">
        <f t="shared" si="27"/>
        <v>1.7164848484848534</v>
      </c>
      <c r="L143" s="5">
        <f t="shared" si="24"/>
        <v>0.011557746239483335</v>
      </c>
      <c r="M143" s="6">
        <f t="shared" si="32"/>
        <v>0.009731943800314904</v>
      </c>
      <c r="O143">
        <f t="shared" si="25"/>
        <v>113050</v>
      </c>
      <c r="P143">
        <f t="shared" si="33"/>
        <v>11343.350360789162</v>
      </c>
    </row>
    <row r="144" spans="1:16" ht="13.5" thickBot="1">
      <c r="A144" s="3">
        <f t="shared" si="34"/>
        <v>120</v>
      </c>
      <c r="B144" s="3"/>
      <c r="C144" s="12">
        <v>1200</v>
      </c>
      <c r="D144" s="43">
        <v>105</v>
      </c>
      <c r="E144" s="42">
        <f t="shared" si="28"/>
        <v>0</v>
      </c>
      <c r="F144" s="3"/>
      <c r="G144" s="4">
        <f t="shared" si="26"/>
        <v>1.3640428484051883</v>
      </c>
      <c r="H144" s="4">
        <f t="shared" si="29"/>
        <v>0.5370247434666096</v>
      </c>
      <c r="I144" s="5">
        <f t="shared" si="30"/>
        <v>0.9306623206905603</v>
      </c>
      <c r="J144" s="61">
        <f t="shared" si="31"/>
        <v>-0.06933767930943968</v>
      </c>
      <c r="K144" s="7">
        <f t="shared" si="27"/>
        <v>1.730909090909094</v>
      </c>
      <c r="L144" s="5">
        <f t="shared" si="24"/>
        <v>0.011654870157462173</v>
      </c>
      <c r="M144" s="6">
        <f t="shared" si="32"/>
        <v>0.010846748508090902</v>
      </c>
      <c r="O144">
        <f t="shared" si="25"/>
        <v>126000</v>
      </c>
      <c r="P144">
        <f t="shared" si="33"/>
        <v>561.3273672714342</v>
      </c>
    </row>
    <row r="145" spans="1:16" ht="13.5" thickBot="1">
      <c r="A145" s="3">
        <f t="shared" si="34"/>
        <v>121</v>
      </c>
      <c r="B145" s="3"/>
      <c r="C145" s="11">
        <v>1210</v>
      </c>
      <c r="D145" s="43">
        <v>110</v>
      </c>
      <c r="E145" s="42">
        <f t="shared" si="28"/>
        <v>0</v>
      </c>
      <c r="F145" s="3"/>
      <c r="G145" s="4">
        <f t="shared" si="26"/>
        <v>1.4289972697578162</v>
      </c>
      <c r="H145" s="4">
        <f t="shared" si="29"/>
        <v>0.5625973502983528</v>
      </c>
      <c r="I145" s="5">
        <f t="shared" si="30"/>
        <v>0.9749795740567774</v>
      </c>
      <c r="J145" s="61">
        <f t="shared" si="31"/>
        <v>-0.025020425943222624</v>
      </c>
      <c r="K145" s="7">
        <f t="shared" si="27"/>
        <v>1.7453333333333205</v>
      </c>
      <c r="L145" s="5">
        <f t="shared" si="24"/>
        <v>0.011751994075440917</v>
      </c>
      <c r="M145" s="6">
        <f t="shared" si="32"/>
        <v>0.011457954177991158</v>
      </c>
      <c r="O145">
        <f t="shared" si="25"/>
        <v>133100</v>
      </c>
      <c r="P145">
        <f t="shared" si="33"/>
        <v>6616.00509533203</v>
      </c>
    </row>
    <row r="146" spans="1:16" ht="13.5" thickBot="1">
      <c r="A146" s="3">
        <f t="shared" si="34"/>
        <v>122</v>
      </c>
      <c r="B146" s="3"/>
      <c r="C146" s="11">
        <v>1220</v>
      </c>
      <c r="D146" s="43">
        <v>120</v>
      </c>
      <c r="E146" s="42">
        <f t="shared" si="28"/>
        <v>0</v>
      </c>
      <c r="F146" s="3"/>
      <c r="G146" s="4">
        <f t="shared" si="26"/>
        <v>1.5589061124630723</v>
      </c>
      <c r="H146" s="4">
        <f t="shared" si="29"/>
        <v>0.6137425639618395</v>
      </c>
      <c r="I146" s="5">
        <f t="shared" si="30"/>
        <v>1.0636140807892118</v>
      </c>
      <c r="J146" s="61">
        <f t="shared" si="31"/>
        <v>0.06361408078921182</v>
      </c>
      <c r="K146" s="7">
        <f t="shared" si="27"/>
        <v>1.7597575757575896</v>
      </c>
      <c r="L146" s="5">
        <f t="shared" si="24"/>
        <v>0.011849117993419948</v>
      </c>
      <c r="M146" s="6">
        <f t="shared" si="32"/>
        <v>0.012602888742734268</v>
      </c>
      <c r="O146">
        <f t="shared" si="25"/>
        <v>146400</v>
      </c>
      <c r="P146">
        <f t="shared" si="33"/>
        <v>18870.682823392624</v>
      </c>
    </row>
    <row r="147" spans="1:16" ht="13.5" thickBot="1">
      <c r="A147" s="3">
        <f t="shared" si="34"/>
        <v>123</v>
      </c>
      <c r="B147" s="3"/>
      <c r="C147" s="11">
        <v>1230</v>
      </c>
      <c r="D147" s="43">
        <v>120</v>
      </c>
      <c r="E147" s="42">
        <f t="shared" si="28"/>
        <v>0</v>
      </c>
      <c r="F147" s="3"/>
      <c r="G147" s="4">
        <f t="shared" si="26"/>
        <v>1.5589061124630723</v>
      </c>
      <c r="H147" s="4">
        <f t="shared" si="29"/>
        <v>0.6137425639618395</v>
      </c>
      <c r="I147" s="5">
        <f t="shared" si="30"/>
        <v>1.0636140807892118</v>
      </c>
      <c r="J147" s="61">
        <f t="shared" si="31"/>
        <v>0.06361408078921182</v>
      </c>
      <c r="K147" s="7">
        <f t="shared" si="27"/>
        <v>1.774181818181816</v>
      </c>
      <c r="L147" s="5">
        <f t="shared" si="24"/>
        <v>0.011946241911398692</v>
      </c>
      <c r="M147" s="6">
        <f t="shared" si="32"/>
        <v>0.012706191109477877</v>
      </c>
      <c r="O147">
        <f t="shared" si="25"/>
        <v>147600</v>
      </c>
      <c r="P147">
        <f t="shared" si="33"/>
        <v>19025.36055145322</v>
      </c>
    </row>
    <row r="148" spans="1:16" ht="13.5" thickBot="1">
      <c r="A148" s="3">
        <f t="shared" si="34"/>
        <v>124</v>
      </c>
      <c r="B148" s="3"/>
      <c r="C148" s="11">
        <v>1240</v>
      </c>
      <c r="D148" s="43">
        <v>100</v>
      </c>
      <c r="E148" s="42">
        <f t="shared" si="28"/>
        <v>0</v>
      </c>
      <c r="F148" s="3"/>
      <c r="G148" s="4">
        <f t="shared" si="26"/>
        <v>1.2990884270525602</v>
      </c>
      <c r="H148" s="4">
        <f t="shared" si="29"/>
        <v>0.5114521366348662</v>
      </c>
      <c r="I148" s="5">
        <f t="shared" si="30"/>
        <v>0.8863450673243431</v>
      </c>
      <c r="J148" s="61">
        <f t="shared" si="31"/>
        <v>-0.11365493267565685</v>
      </c>
      <c r="K148" s="7">
        <f t="shared" si="27"/>
        <v>1.7886060606060568</v>
      </c>
      <c r="L148" s="5">
        <f t="shared" si="24"/>
        <v>0.012043365829377532</v>
      </c>
      <c r="M148" s="6">
        <f t="shared" si="32"/>
        <v>0.010674577896851323</v>
      </c>
      <c r="O148">
        <f t="shared" si="25"/>
        <v>124000</v>
      </c>
      <c r="P148">
        <f t="shared" si="33"/>
        <v>5619.961720486184</v>
      </c>
    </row>
    <row r="149" spans="1:16" ht="13.5" thickBot="1">
      <c r="A149" s="3">
        <f t="shared" si="34"/>
        <v>125</v>
      </c>
      <c r="B149" s="3"/>
      <c r="C149" s="12">
        <v>1250</v>
      </c>
      <c r="D149" s="43">
        <v>115</v>
      </c>
      <c r="E149" s="42">
        <f t="shared" si="28"/>
        <v>0</v>
      </c>
      <c r="F149" s="3"/>
      <c r="G149" s="4">
        <f t="shared" si="26"/>
        <v>1.4939516911104442</v>
      </c>
      <c r="H149" s="4">
        <f t="shared" si="29"/>
        <v>0.5881699571300961</v>
      </c>
      <c r="I149" s="5">
        <f t="shared" si="30"/>
        <v>1.0192968274229945</v>
      </c>
      <c r="J149" s="61">
        <f t="shared" si="31"/>
        <v>0.019296827422994545</v>
      </c>
      <c r="K149" s="7">
        <f t="shared" si="27"/>
        <v>1.8030303030302974</v>
      </c>
      <c r="L149" s="5">
        <f t="shared" si="24"/>
        <v>0.012140489747356372</v>
      </c>
      <c r="M149" s="6">
        <f t="shared" si="32"/>
        <v>0.012374762682841742</v>
      </c>
      <c r="O149">
        <f t="shared" si="25"/>
        <v>143750</v>
      </c>
      <c r="P149">
        <f t="shared" si="33"/>
        <v>13084.71600757441</v>
      </c>
    </row>
    <row r="150" spans="1:16" ht="13.5" thickBot="1">
      <c r="A150" s="3">
        <f t="shared" si="34"/>
        <v>126</v>
      </c>
      <c r="B150" s="3"/>
      <c r="C150" s="11">
        <v>1260</v>
      </c>
      <c r="D150" s="43">
        <v>110</v>
      </c>
      <c r="E150" s="42">
        <f t="shared" si="28"/>
        <v>0</v>
      </c>
      <c r="F150" s="3"/>
      <c r="G150" s="4">
        <f t="shared" si="26"/>
        <v>1.4289972697578162</v>
      </c>
      <c r="H150" s="4">
        <f t="shared" si="29"/>
        <v>0.5625973502983528</v>
      </c>
      <c r="I150" s="5">
        <f t="shared" si="30"/>
        <v>0.9749795740567774</v>
      </c>
      <c r="J150" s="61">
        <f t="shared" si="31"/>
        <v>-0.025020425943222624</v>
      </c>
      <c r="K150" s="7">
        <f t="shared" si="27"/>
        <v>1.8174545454545523</v>
      </c>
      <c r="L150" s="5">
        <f t="shared" si="24"/>
        <v>0.012237613665335306</v>
      </c>
      <c r="M150" s="6">
        <f t="shared" si="32"/>
        <v>0.011931423358900014</v>
      </c>
      <c r="O150">
        <f t="shared" si="25"/>
        <v>138600</v>
      </c>
      <c r="P150">
        <f t="shared" si="33"/>
        <v>6889.393735635006</v>
      </c>
    </row>
    <row r="151" spans="1:16" ht="13.5" thickBot="1">
      <c r="A151" s="3">
        <f t="shared" si="34"/>
        <v>127</v>
      </c>
      <c r="B151" s="3"/>
      <c r="C151" s="11">
        <v>1270</v>
      </c>
      <c r="D151" s="43">
        <v>100</v>
      </c>
      <c r="E151" s="42">
        <f t="shared" si="28"/>
        <v>0</v>
      </c>
      <c r="F151" s="3" t="s">
        <v>55</v>
      </c>
      <c r="G151" s="4">
        <f t="shared" si="26"/>
        <v>1.2990884270525602</v>
      </c>
      <c r="H151" s="4">
        <f t="shared" si="29"/>
        <v>0.5114521366348662</v>
      </c>
      <c r="I151" s="5">
        <f t="shared" si="30"/>
        <v>0.8863450673243431</v>
      </c>
      <c r="J151" s="61">
        <f t="shared" si="31"/>
        <v>-0.11365493267565685</v>
      </c>
      <c r="K151" s="7">
        <f t="shared" si="27"/>
        <v>1.8318787878787788</v>
      </c>
      <c r="L151" s="5">
        <f t="shared" si="24"/>
        <v>0.01233473758331405</v>
      </c>
      <c r="M151" s="6">
        <f t="shared" si="32"/>
        <v>0.010932833813710597</v>
      </c>
      <c r="O151">
        <f t="shared" si="25"/>
        <v>127000</v>
      </c>
      <c r="P151">
        <f t="shared" si="33"/>
        <v>5755.928536304399</v>
      </c>
    </row>
    <row r="152" spans="1:16" ht="13.5" thickBot="1">
      <c r="A152" s="3">
        <f t="shared" si="34"/>
        <v>128</v>
      </c>
      <c r="B152" s="3"/>
      <c r="C152" s="11">
        <v>1280</v>
      </c>
      <c r="D152" s="43">
        <v>120</v>
      </c>
      <c r="E152" s="42">
        <f t="shared" si="28"/>
        <v>0</v>
      </c>
      <c r="F152" s="3"/>
      <c r="G152" s="4">
        <f t="shared" si="26"/>
        <v>1.5589061124630723</v>
      </c>
      <c r="H152" s="4">
        <f t="shared" si="29"/>
        <v>0.6137425639618395</v>
      </c>
      <c r="I152" s="5">
        <f t="shared" si="30"/>
        <v>1.0636140807892118</v>
      </c>
      <c r="J152" s="61">
        <f t="shared" si="31"/>
        <v>0.06361408078921182</v>
      </c>
      <c r="K152" s="7">
        <f t="shared" si="27"/>
        <v>1.8463030303030337</v>
      </c>
      <c r="L152" s="5">
        <f t="shared" si="24"/>
        <v>0.012431861501292985</v>
      </c>
      <c r="M152" s="6">
        <f t="shared" si="32"/>
        <v>0.013222702943196529</v>
      </c>
      <c r="O152">
        <f t="shared" si="25"/>
        <v>153600</v>
      </c>
      <c r="P152">
        <f t="shared" si="33"/>
        <v>19798.749191756197</v>
      </c>
    </row>
    <row r="153" spans="1:16" ht="13.5" thickBot="1">
      <c r="A153" s="3">
        <f>A152+1</f>
        <v>129</v>
      </c>
      <c r="B153" s="3"/>
      <c r="C153" s="11">
        <v>1290</v>
      </c>
      <c r="D153" s="43">
        <v>100</v>
      </c>
      <c r="E153" s="42">
        <f aca="true" t="shared" si="35" ref="E153:E204">IF(AND(D153="",C153&lt;&gt;""),$J$16,0)</f>
        <v>0</v>
      </c>
      <c r="F153" s="3"/>
      <c r="G153" s="4">
        <f t="shared" si="26"/>
        <v>1.2990884270525602</v>
      </c>
      <c r="H153" s="4">
        <f aca="true" t="shared" si="36" ref="H153:H204">G153/2.54</f>
        <v>0.5114521366348662</v>
      </c>
      <c r="I153" s="5">
        <f>(G153/$J$13)</f>
        <v>0.8863450673243431</v>
      </c>
      <c r="J153" s="61">
        <f aca="true" t="shared" si="37" ref="J153:J184">IF(C153&gt;0,I153-1,0)</f>
        <v>-0.11365493267565685</v>
      </c>
      <c r="K153" s="7">
        <f t="shared" si="27"/>
        <v>1.8607272727272886</v>
      </c>
      <c r="L153" s="5">
        <f t="shared" si="24"/>
        <v>0.01252898541927192</v>
      </c>
      <c r="M153" s="6">
        <f aca="true" t="shared" si="38" ref="M153:M184">L153*I153</f>
        <v>0.011105004424950283</v>
      </c>
      <c r="O153">
        <f t="shared" si="25"/>
        <v>129000</v>
      </c>
      <c r="P153">
        <f aca="true" t="shared" si="39" ref="P153:P184">C153*ABS(D153-O$207)</f>
        <v>5846.573080183208</v>
      </c>
    </row>
    <row r="154" spans="1:16" ht="13.5" thickBot="1">
      <c r="A154" s="3">
        <f aca="true" t="shared" si="40" ref="A154:A204">A153+1</f>
        <v>130</v>
      </c>
      <c r="B154" s="3"/>
      <c r="C154" s="12">
        <v>1300</v>
      </c>
      <c r="D154" s="43">
        <v>75</v>
      </c>
      <c r="E154" s="42">
        <f t="shared" si="35"/>
        <v>0</v>
      </c>
      <c r="F154" s="3"/>
      <c r="G154" s="4">
        <f t="shared" si="26"/>
        <v>0.9743163202894202</v>
      </c>
      <c r="H154" s="4">
        <f t="shared" si="36"/>
        <v>0.3835891024761497</v>
      </c>
      <c r="I154" s="5">
        <f>(G154/$J$13)</f>
        <v>0.6647588004932574</v>
      </c>
      <c r="J154" s="61">
        <f t="shared" si="37"/>
        <v>-0.3352411995067426</v>
      </c>
      <c r="K154" s="7">
        <f t="shared" si="27"/>
        <v>1.8751515151515008</v>
      </c>
      <c r="L154" s="5">
        <f aca="true" t="shared" si="41" ref="L154:L204">(K154/K$206)</f>
        <v>0.01262610933725057</v>
      </c>
      <c r="M154" s="6">
        <f t="shared" si="38"/>
        <v>0.008393317297927406</v>
      </c>
      <c r="O154">
        <f aca="true" t="shared" si="42" ref="O154:O204">(D154+E154)*C154</f>
        <v>97500</v>
      </c>
      <c r="P154">
        <f t="shared" si="39"/>
        <v>38391.895352122614</v>
      </c>
    </row>
    <row r="155" spans="1:16" ht="13.5" thickBot="1">
      <c r="A155" s="3">
        <f t="shared" si="40"/>
        <v>131</v>
      </c>
      <c r="B155" s="3"/>
      <c r="C155" s="11">
        <v>1310</v>
      </c>
      <c r="D155" s="43">
        <v>55</v>
      </c>
      <c r="E155" s="42">
        <f t="shared" si="35"/>
        <v>0</v>
      </c>
      <c r="F155" s="3"/>
      <c r="G155" s="4">
        <f aca="true" t="shared" si="43" ref="G155:G204">(D155+E155)/$J$19</f>
        <v>0.7144986348789081</v>
      </c>
      <c r="H155" s="4">
        <f t="shared" si="36"/>
        <v>0.2812986751491764</v>
      </c>
      <c r="I155" s="5">
        <f aca="true" t="shared" si="44" ref="I155:I204">(G155/$J$13)</f>
        <v>0.4874897870283887</v>
      </c>
      <c r="J155" s="61">
        <f t="shared" si="37"/>
        <v>-0.5125102129716113</v>
      </c>
      <c r="K155" s="7">
        <f aca="true" t="shared" si="45" ref="K155:K204">IF(C155&gt;0,(((C155+(D$15/2))^2*3.1416)/43560)-(((C154+(D$15/2))^2*3.1416)/43560),0)</f>
        <v>1.8895757575757557</v>
      </c>
      <c r="L155" s="5">
        <f t="shared" si="41"/>
        <v>0.012723233255229505</v>
      </c>
      <c r="M155" s="6">
        <f t="shared" si="38"/>
        <v>0.006202446269904344</v>
      </c>
      <c r="O155">
        <f t="shared" si="42"/>
        <v>72050</v>
      </c>
      <c r="P155">
        <f t="shared" si="39"/>
        <v>64887.21762406202</v>
      </c>
    </row>
    <row r="156" spans="1:16" ht="13.5" thickBot="1">
      <c r="A156" s="3">
        <f t="shared" si="40"/>
        <v>132</v>
      </c>
      <c r="B156" s="3"/>
      <c r="C156" s="11">
        <v>1320</v>
      </c>
      <c r="D156" s="43">
        <v>65</v>
      </c>
      <c r="E156" s="42">
        <f t="shared" si="35"/>
        <v>0</v>
      </c>
      <c r="F156" s="3"/>
      <c r="G156" s="4">
        <f t="shared" si="43"/>
        <v>0.8444074775841641</v>
      </c>
      <c r="H156" s="4">
        <f t="shared" si="36"/>
        <v>0.332443888812663</v>
      </c>
      <c r="I156" s="5">
        <f t="shared" si="44"/>
        <v>0.5761242937608231</v>
      </c>
      <c r="J156" s="61">
        <f t="shared" si="37"/>
        <v>-0.4238757062391769</v>
      </c>
      <c r="K156" s="7">
        <f t="shared" si="45"/>
        <v>1.9040000000000106</v>
      </c>
      <c r="L156" s="5">
        <f t="shared" si="41"/>
        <v>0.012820357173208438</v>
      </c>
      <c r="M156" s="6">
        <f t="shared" si="38"/>
        <v>0.007386119222176213</v>
      </c>
      <c r="O156">
        <f t="shared" si="42"/>
        <v>85800</v>
      </c>
      <c r="P156">
        <f t="shared" si="39"/>
        <v>52182.53989600142</v>
      </c>
    </row>
    <row r="157" spans="1:16" ht="13.5" thickBot="1">
      <c r="A157" s="3">
        <f t="shared" si="40"/>
        <v>133</v>
      </c>
      <c r="B157" s="3"/>
      <c r="C157" s="11">
        <v>1330</v>
      </c>
      <c r="D157" s="43">
        <v>50</v>
      </c>
      <c r="E157" s="42">
        <f t="shared" si="35"/>
        <v>0</v>
      </c>
      <c r="F157" s="3"/>
      <c r="G157" s="4">
        <f t="shared" si="43"/>
        <v>0.6495442135262801</v>
      </c>
      <c r="H157" s="4">
        <f t="shared" si="36"/>
        <v>0.2557260683174331</v>
      </c>
      <c r="I157" s="5">
        <f t="shared" si="44"/>
        <v>0.4431725336621716</v>
      </c>
      <c r="J157" s="61">
        <f t="shared" si="37"/>
        <v>-0.5568274663378284</v>
      </c>
      <c r="K157" s="7">
        <f t="shared" si="45"/>
        <v>1.918424242424237</v>
      </c>
      <c r="L157" s="5">
        <f t="shared" si="41"/>
        <v>0.012917481091187183</v>
      </c>
      <c r="M157" s="6">
        <f t="shared" si="38"/>
        <v>0.005724672823714617</v>
      </c>
      <c r="O157">
        <f t="shared" si="42"/>
        <v>66500</v>
      </c>
      <c r="P157">
        <f t="shared" si="39"/>
        <v>72527.86216794082</v>
      </c>
    </row>
    <row r="158" spans="1:16" ht="13.5" thickBot="1">
      <c r="A158" s="3">
        <f t="shared" si="40"/>
        <v>134</v>
      </c>
      <c r="B158" s="3"/>
      <c r="C158" s="11">
        <v>1340</v>
      </c>
      <c r="D158" s="43">
        <v>35</v>
      </c>
      <c r="E158" s="42">
        <f t="shared" si="35"/>
        <v>0</v>
      </c>
      <c r="F158" s="3"/>
      <c r="G158" s="4">
        <f t="shared" si="43"/>
        <v>0.45468094946839605</v>
      </c>
      <c r="H158" s="4">
        <f t="shared" si="36"/>
        <v>0.17900824782220318</v>
      </c>
      <c r="I158" s="5">
        <f t="shared" si="44"/>
        <v>0.31022077356352007</v>
      </c>
      <c r="J158" s="61">
        <f t="shared" si="37"/>
        <v>-0.6897792264364799</v>
      </c>
      <c r="K158" s="7">
        <f t="shared" si="45"/>
        <v>1.9328484848484777</v>
      </c>
      <c r="L158" s="5">
        <f t="shared" si="41"/>
        <v>0.013014605009166022</v>
      </c>
      <c r="M158" s="6">
        <f t="shared" si="38"/>
        <v>0.004037400833567147</v>
      </c>
      <c r="O158">
        <f t="shared" si="42"/>
        <v>46900</v>
      </c>
      <c r="P158">
        <f t="shared" si="39"/>
        <v>93173.18443988024</v>
      </c>
    </row>
    <row r="159" spans="1:16" ht="13.5" thickBot="1">
      <c r="A159" s="3">
        <f t="shared" si="40"/>
        <v>135</v>
      </c>
      <c r="B159" s="3"/>
      <c r="C159" s="12">
        <v>1350</v>
      </c>
      <c r="D159" s="43">
        <v>35</v>
      </c>
      <c r="E159" s="42">
        <f t="shared" si="35"/>
        <v>0</v>
      </c>
      <c r="F159" s="3"/>
      <c r="G159" s="4">
        <f t="shared" si="43"/>
        <v>0.45468094946839605</v>
      </c>
      <c r="H159" s="4">
        <f t="shared" si="36"/>
        <v>0.17900824782220318</v>
      </c>
      <c r="I159" s="5">
        <f t="shared" si="44"/>
        <v>0.31022077356352007</v>
      </c>
      <c r="J159" s="61">
        <f t="shared" si="37"/>
        <v>-0.6897792264364799</v>
      </c>
      <c r="K159" s="7">
        <f t="shared" si="45"/>
        <v>1.9472727272727184</v>
      </c>
      <c r="L159" s="5">
        <f t="shared" si="41"/>
        <v>0.013111728927144862</v>
      </c>
      <c r="M159" s="6">
        <f t="shared" si="38"/>
        <v>0.004067530690534062</v>
      </c>
      <c r="O159">
        <f t="shared" si="42"/>
        <v>47250</v>
      </c>
      <c r="P159">
        <f t="shared" si="39"/>
        <v>93868.50671181963</v>
      </c>
    </row>
    <row r="160" spans="1:16" ht="13.5" thickBot="1">
      <c r="A160" s="3">
        <f t="shared" si="40"/>
        <v>136</v>
      </c>
      <c r="B160" s="3"/>
      <c r="C160" s="11">
        <v>1360</v>
      </c>
      <c r="D160" s="43">
        <v>55</v>
      </c>
      <c r="E160" s="42">
        <f t="shared" si="35"/>
        <v>0</v>
      </c>
      <c r="F160" s="3"/>
      <c r="G160" s="4">
        <f t="shared" si="43"/>
        <v>0.7144986348789081</v>
      </c>
      <c r="H160" s="4">
        <f t="shared" si="36"/>
        <v>0.2812986751491764</v>
      </c>
      <c r="I160" s="5">
        <f t="shared" si="44"/>
        <v>0.4874897870283887</v>
      </c>
      <c r="J160" s="61">
        <f t="shared" si="37"/>
        <v>-0.5125102129716113</v>
      </c>
      <c r="K160" s="7">
        <f t="shared" si="45"/>
        <v>1.9616969696969875</v>
      </c>
      <c r="L160" s="5">
        <f t="shared" si="41"/>
        <v>0.013208852845123893</v>
      </c>
      <c r="M160" s="6">
        <f t="shared" si="38"/>
        <v>0.006439180860358772</v>
      </c>
      <c r="O160">
        <f t="shared" si="42"/>
        <v>74800</v>
      </c>
      <c r="P160">
        <f t="shared" si="39"/>
        <v>67363.82898375904</v>
      </c>
    </row>
    <row r="161" spans="1:16" ht="13.5" thickBot="1">
      <c r="A161" s="3">
        <f t="shared" si="40"/>
        <v>137</v>
      </c>
      <c r="B161" s="3"/>
      <c r="C161" s="11">
        <v>1370</v>
      </c>
      <c r="D161" s="43">
        <v>65</v>
      </c>
      <c r="E161" s="42">
        <f t="shared" si="35"/>
        <v>0</v>
      </c>
      <c r="F161" s="3"/>
      <c r="G161" s="4">
        <f t="shared" si="43"/>
        <v>0.8444074775841641</v>
      </c>
      <c r="H161" s="4">
        <f t="shared" si="36"/>
        <v>0.332443888812663</v>
      </c>
      <c r="I161" s="5">
        <f t="shared" si="44"/>
        <v>0.5761242937608231</v>
      </c>
      <c r="J161" s="61">
        <f t="shared" si="37"/>
        <v>-0.4238757062391769</v>
      </c>
      <c r="K161" s="7">
        <f t="shared" si="45"/>
        <v>1.9761212121211997</v>
      </c>
      <c r="L161" s="5">
        <f t="shared" si="41"/>
        <v>0.01330597676310254</v>
      </c>
      <c r="M161" s="6">
        <f t="shared" si="38"/>
        <v>0.007665896465440374</v>
      </c>
      <c r="O161">
        <f t="shared" si="42"/>
        <v>89050</v>
      </c>
      <c r="P161">
        <f t="shared" si="39"/>
        <v>54159.151255698445</v>
      </c>
    </row>
    <row r="162" spans="1:16" ht="13.5" thickBot="1">
      <c r="A162" s="3">
        <f t="shared" si="40"/>
        <v>138</v>
      </c>
      <c r="B162" s="3"/>
      <c r="C162" s="11">
        <v>1380</v>
      </c>
      <c r="D162" s="43">
        <v>65</v>
      </c>
      <c r="E162" s="42">
        <f t="shared" si="35"/>
        <v>0</v>
      </c>
      <c r="F162" s="3"/>
      <c r="G162" s="4">
        <f t="shared" si="43"/>
        <v>0.8444074775841641</v>
      </c>
      <c r="H162" s="4">
        <f t="shared" si="36"/>
        <v>0.332443888812663</v>
      </c>
      <c r="I162" s="5">
        <f t="shared" si="44"/>
        <v>0.5761242937608231</v>
      </c>
      <c r="J162" s="61">
        <f t="shared" si="37"/>
        <v>-0.4238757062391769</v>
      </c>
      <c r="K162" s="7">
        <f t="shared" si="45"/>
        <v>1.9905454545454688</v>
      </c>
      <c r="L162" s="5">
        <f t="shared" si="41"/>
        <v>0.013403100681081572</v>
      </c>
      <c r="M162" s="6">
        <f t="shared" si="38"/>
        <v>0.007721851914093328</v>
      </c>
      <c r="O162">
        <f t="shared" si="42"/>
        <v>89700</v>
      </c>
      <c r="P162">
        <f t="shared" si="39"/>
        <v>54554.47352763785</v>
      </c>
    </row>
    <row r="163" spans="1:16" ht="13.5" thickBot="1">
      <c r="A163" s="3">
        <f t="shared" si="40"/>
        <v>139</v>
      </c>
      <c r="B163" s="3"/>
      <c r="C163" s="11">
        <v>1390</v>
      </c>
      <c r="D163" s="43">
        <v>85</v>
      </c>
      <c r="E163" s="42">
        <f t="shared" si="35"/>
        <v>0</v>
      </c>
      <c r="F163" s="3"/>
      <c r="G163" s="4">
        <f t="shared" si="43"/>
        <v>1.1042251629946762</v>
      </c>
      <c r="H163" s="4">
        <f t="shared" si="36"/>
        <v>0.4347343161396363</v>
      </c>
      <c r="I163" s="5">
        <f t="shared" si="44"/>
        <v>0.7533933072256918</v>
      </c>
      <c r="J163" s="61">
        <f t="shared" si="37"/>
        <v>-0.24660669277430824</v>
      </c>
      <c r="K163" s="7">
        <f t="shared" si="45"/>
        <v>2.004969696969681</v>
      </c>
      <c r="L163" s="5">
        <f t="shared" si="41"/>
        <v>0.01350022459906022</v>
      </c>
      <c r="M163" s="6">
        <f t="shared" si="38"/>
        <v>0.010170978858975617</v>
      </c>
      <c r="O163">
        <f t="shared" si="42"/>
        <v>118150</v>
      </c>
      <c r="P163">
        <f t="shared" si="39"/>
        <v>27149.795799577256</v>
      </c>
    </row>
    <row r="164" spans="1:16" ht="13.5" thickBot="1">
      <c r="A164" s="3">
        <f t="shared" si="40"/>
        <v>140</v>
      </c>
      <c r="B164" s="3"/>
      <c r="C164" s="12">
        <v>1400</v>
      </c>
      <c r="D164" s="43">
        <v>110</v>
      </c>
      <c r="E164" s="42">
        <f t="shared" si="35"/>
        <v>0</v>
      </c>
      <c r="F164" s="3"/>
      <c r="G164" s="4">
        <f t="shared" si="43"/>
        <v>1.4289972697578162</v>
      </c>
      <c r="H164" s="4">
        <f t="shared" si="36"/>
        <v>0.5625973502983528</v>
      </c>
      <c r="I164" s="5">
        <f t="shared" si="44"/>
        <v>0.9749795740567774</v>
      </c>
      <c r="J164" s="61">
        <f t="shared" si="37"/>
        <v>-0.025020425943222624</v>
      </c>
      <c r="K164" s="7">
        <f t="shared" si="45"/>
        <v>2.01939393939395</v>
      </c>
      <c r="L164" s="5">
        <f t="shared" si="41"/>
        <v>0.01359734851703925</v>
      </c>
      <c r="M164" s="6">
        <f t="shared" si="38"/>
        <v>0.013257137065444482</v>
      </c>
      <c r="O164">
        <f t="shared" si="42"/>
        <v>154000</v>
      </c>
      <c r="P164">
        <f t="shared" si="39"/>
        <v>7654.88192848334</v>
      </c>
    </row>
    <row r="165" spans="1:16" ht="13.5" thickBot="1">
      <c r="A165" s="3">
        <f t="shared" si="40"/>
        <v>141</v>
      </c>
      <c r="B165" s="3"/>
      <c r="C165" s="11">
        <v>1410</v>
      </c>
      <c r="D165" s="43">
        <v>120</v>
      </c>
      <c r="E165" s="42">
        <f t="shared" si="35"/>
        <v>0</v>
      </c>
      <c r="F165" s="3"/>
      <c r="G165" s="4">
        <f t="shared" si="43"/>
        <v>1.5589061124630723</v>
      </c>
      <c r="H165" s="4">
        <f t="shared" si="36"/>
        <v>0.6137425639618395</v>
      </c>
      <c r="I165" s="5">
        <f t="shared" si="44"/>
        <v>1.0636140807892118</v>
      </c>
      <c r="J165" s="61">
        <f t="shared" si="37"/>
        <v>0.06361408078921182</v>
      </c>
      <c r="K165" s="7">
        <f t="shared" si="45"/>
        <v>2.0338181818181624</v>
      </c>
      <c r="L165" s="5">
        <f t="shared" si="41"/>
        <v>0.0136944724350179</v>
      </c>
      <c r="M165" s="6">
        <f t="shared" si="38"/>
        <v>0.014565633710864763</v>
      </c>
      <c r="O165">
        <f t="shared" si="42"/>
        <v>169200</v>
      </c>
      <c r="P165">
        <f t="shared" si="39"/>
        <v>21809.559656543934</v>
      </c>
    </row>
    <row r="166" spans="1:16" ht="13.5" thickBot="1">
      <c r="A166" s="3">
        <f t="shared" si="40"/>
        <v>142</v>
      </c>
      <c r="B166" s="3"/>
      <c r="C166" s="11">
        <v>1420</v>
      </c>
      <c r="D166" s="43">
        <v>65</v>
      </c>
      <c r="E166" s="42">
        <f t="shared" si="35"/>
        <v>0</v>
      </c>
      <c r="F166" s="3"/>
      <c r="G166" s="4">
        <f t="shared" si="43"/>
        <v>0.8444074775841641</v>
      </c>
      <c r="H166" s="4">
        <f t="shared" si="36"/>
        <v>0.332443888812663</v>
      </c>
      <c r="I166" s="5">
        <f t="shared" si="44"/>
        <v>0.5761242937608231</v>
      </c>
      <c r="J166" s="61">
        <f t="shared" si="37"/>
        <v>-0.4238757062391769</v>
      </c>
      <c r="K166" s="7">
        <f t="shared" si="45"/>
        <v>2.0482424242424315</v>
      </c>
      <c r="L166" s="5">
        <f t="shared" si="41"/>
        <v>0.01379159635299693</v>
      </c>
      <c r="M166" s="6">
        <f t="shared" si="38"/>
        <v>0.0079456737087047</v>
      </c>
      <c r="O166">
        <f t="shared" si="42"/>
        <v>92300</v>
      </c>
      <c r="P166">
        <f t="shared" si="39"/>
        <v>56135.76261539547</v>
      </c>
    </row>
    <row r="167" spans="1:16" ht="13.5" thickBot="1">
      <c r="A167" s="3">
        <f t="shared" si="40"/>
        <v>143</v>
      </c>
      <c r="B167" s="3"/>
      <c r="C167" s="11">
        <v>1430</v>
      </c>
      <c r="D167" s="43">
        <v>30</v>
      </c>
      <c r="E167" s="42">
        <f t="shared" si="35"/>
        <v>0</v>
      </c>
      <c r="F167" s="3"/>
      <c r="G167" s="4">
        <f t="shared" si="43"/>
        <v>0.3897265281157681</v>
      </c>
      <c r="H167" s="4">
        <f t="shared" si="36"/>
        <v>0.15343564099045987</v>
      </c>
      <c r="I167" s="5">
        <f t="shared" si="44"/>
        <v>0.26590352019730296</v>
      </c>
      <c r="J167" s="61">
        <f t="shared" si="37"/>
        <v>-0.734096479802697</v>
      </c>
      <c r="K167" s="7">
        <f t="shared" si="45"/>
        <v>2.062666666666672</v>
      </c>
      <c r="L167" s="5">
        <f t="shared" si="41"/>
        <v>0.01388872027097577</v>
      </c>
      <c r="M167" s="6">
        <f t="shared" si="38"/>
        <v>0.0036930596110880966</v>
      </c>
      <c r="O167">
        <f t="shared" si="42"/>
        <v>42900</v>
      </c>
      <c r="P167">
        <f t="shared" si="39"/>
        <v>106581.08488733487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61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61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61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61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61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61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61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61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61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61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61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61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61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61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61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61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61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61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61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61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61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61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61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61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61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61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61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61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61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61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61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61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61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61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61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61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61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102960</v>
      </c>
      <c r="D206" s="3">
        <f>SUM(D25:D204)</f>
        <v>14695</v>
      </c>
      <c r="E206" s="3">
        <f>SUM(E25:E204)</f>
        <v>1438.6713286713289</v>
      </c>
      <c r="F206" s="3"/>
      <c r="G206" s="4">
        <f>SUM(G25:G204)</f>
        <v>209.59065708946605</v>
      </c>
      <c r="H206" s="28">
        <f>SUM(H25:H204)</f>
        <v>82.51600672813633</v>
      </c>
      <c r="I206" s="3"/>
      <c r="J206" s="3"/>
      <c r="K206" s="28">
        <f>SUM(K25:K204)</f>
        <v>148.51380303030302</v>
      </c>
      <c r="L206" s="62">
        <f>SUM(L25:L204)</f>
        <v>0.9999999999999999</v>
      </c>
      <c r="M206" s="4">
        <f>SUM(M25:M204)</f>
        <v>0.9265160490351658</v>
      </c>
      <c r="O206">
        <f>SUM(O25:O205)</f>
        <v>10762638.11188811</v>
      </c>
      <c r="P206" s="21">
        <f>SUM(P25:P205)</f>
        <v>2267804.613713792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104.53222719394047</v>
      </c>
    </row>
    <row r="208" spans="1:13" ht="12.75">
      <c r="A208" s="63" t="s">
        <v>1</v>
      </c>
      <c r="B208" s="18"/>
      <c r="C208" s="63" t="s">
        <v>2</v>
      </c>
      <c r="D208" s="63" t="s">
        <v>3</v>
      </c>
      <c r="E208" s="35"/>
      <c r="F208" s="18"/>
      <c r="G208" s="63" t="s">
        <v>4</v>
      </c>
      <c r="H208" s="63" t="s">
        <v>5</v>
      </c>
      <c r="I208" s="63" t="s">
        <v>6</v>
      </c>
      <c r="J208" s="63" t="s">
        <v>7</v>
      </c>
      <c r="K208" s="63" t="s">
        <v>8</v>
      </c>
      <c r="L208" s="63" t="s">
        <v>9</v>
      </c>
      <c r="M208" s="63" t="s">
        <v>10</v>
      </c>
    </row>
    <row r="209" spans="1:13" ht="12.75">
      <c r="A209" s="63"/>
      <c r="B209" s="18"/>
      <c r="C209" s="63"/>
      <c r="D209" s="63"/>
      <c r="E209" s="35"/>
      <c r="F209" s="18"/>
      <c r="G209" s="63"/>
      <c r="H209" s="63"/>
      <c r="I209" s="63"/>
      <c r="J209" s="63"/>
      <c r="K209" s="63"/>
      <c r="L209" s="63"/>
      <c r="M209" s="63"/>
    </row>
    <row r="210" spans="1:13" ht="13.5" thickBot="1">
      <c r="A210" s="64"/>
      <c r="B210" s="19"/>
      <c r="C210" s="64"/>
      <c r="D210" s="64"/>
      <c r="E210" s="36"/>
      <c r="F210" s="19"/>
      <c r="G210" s="64"/>
      <c r="H210" s="64"/>
      <c r="I210" s="64"/>
      <c r="J210" s="64"/>
      <c r="K210" s="64"/>
      <c r="L210" s="64"/>
      <c r="M210" s="64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08:L210"/>
    <mergeCell ref="M208:M210"/>
    <mergeCell ref="L22:L24"/>
    <mergeCell ref="M22:M24"/>
    <mergeCell ref="K22:K24"/>
    <mergeCell ref="J208:J210"/>
    <mergeCell ref="K208:K210"/>
    <mergeCell ref="H208:H210"/>
    <mergeCell ref="I208:I210"/>
    <mergeCell ref="A208:A210"/>
    <mergeCell ref="C208:C210"/>
    <mergeCell ref="D208:D210"/>
    <mergeCell ref="G208:G210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57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80.336337851013</v>
      </c>
    </row>
    <row r="4" spans="1:12" ht="13.5" thickBot="1">
      <c r="A4" t="s">
        <v>0</v>
      </c>
      <c r="C4" s="15" t="s">
        <v>52</v>
      </c>
      <c r="D4" s="16"/>
      <c r="E4" s="16"/>
      <c r="F4" s="17"/>
      <c r="G4" s="67" t="s">
        <v>44</v>
      </c>
      <c r="H4" s="68"/>
      <c r="I4" s="68"/>
      <c r="J4" s="68"/>
      <c r="K4" s="68"/>
      <c r="L4" s="69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0.07330460540585815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>
        <v>3</v>
      </c>
      <c r="M7" s="14"/>
    </row>
    <row r="8" spans="2:13" ht="13.5" thickBot="1">
      <c r="B8" s="14" t="s">
        <v>28</v>
      </c>
      <c r="C8" s="49">
        <v>44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60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15</v>
      </c>
      <c r="J11" s="38" t="s">
        <v>47</v>
      </c>
      <c r="K11" s="60">
        <f>(60/H12)</f>
        <v>2.2932184216234326</v>
      </c>
      <c r="M11" s="14"/>
    </row>
    <row r="12" spans="2:13" ht="12.75">
      <c r="B12" s="38" t="s">
        <v>36</v>
      </c>
      <c r="H12" s="48">
        <f>(H11/J14)</f>
        <v>26.164101698400078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1.4561936977308796</v>
      </c>
      <c r="Q13" s="38"/>
    </row>
    <row r="14" spans="3:17" ht="13.5" thickBot="1">
      <c r="C14" s="14" t="s">
        <v>22</v>
      </c>
      <c r="D14" s="49">
        <v>1430</v>
      </c>
      <c r="E14" s="30"/>
      <c r="H14" s="14" t="s">
        <v>17</v>
      </c>
      <c r="J14" s="56">
        <f>(J13/2.54)</f>
        <v>0.5733046054058581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102.0979020979021</v>
      </c>
    </row>
    <row r="17" spans="3:10" ht="12.75">
      <c r="C17" s="14" t="s">
        <v>37</v>
      </c>
      <c r="D17" s="47">
        <v>143</v>
      </c>
      <c r="E17" s="30"/>
      <c r="H17" s="27" t="s">
        <v>19</v>
      </c>
      <c r="J17" s="58">
        <f>0.7*(D206/D18)</f>
        <v>71.46853146853147</v>
      </c>
    </row>
    <row r="18" spans="3:10" ht="12.75">
      <c r="C18" s="14" t="s">
        <v>38</v>
      </c>
      <c r="D18" s="51">
        <v>143</v>
      </c>
      <c r="E18" s="1"/>
      <c r="H18" s="14" t="s">
        <v>25</v>
      </c>
      <c r="J18" s="56">
        <f>K$206</f>
        <v>122.82422727272727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5" t="s">
        <v>1</v>
      </c>
      <c r="B22" s="71"/>
      <c r="C22" s="65" t="s">
        <v>2</v>
      </c>
      <c r="D22" s="65" t="s">
        <v>3</v>
      </c>
      <c r="E22" s="34" t="s">
        <v>40</v>
      </c>
      <c r="F22" s="71" t="s">
        <v>33</v>
      </c>
      <c r="G22" s="65" t="s">
        <v>42</v>
      </c>
      <c r="H22" s="65" t="s">
        <v>43</v>
      </c>
      <c r="I22" s="65" t="s">
        <v>6</v>
      </c>
      <c r="J22" s="65" t="s">
        <v>7</v>
      </c>
      <c r="K22" s="65" t="s">
        <v>8</v>
      </c>
      <c r="L22" s="65" t="s">
        <v>9</v>
      </c>
      <c r="M22" s="65" t="s">
        <v>16</v>
      </c>
      <c r="N22" s="70"/>
    </row>
    <row r="23" spans="1:14" ht="25.5">
      <c r="A23" s="65"/>
      <c r="B23" s="71"/>
      <c r="C23" s="65"/>
      <c r="D23" s="65"/>
      <c r="E23" s="34" t="s">
        <v>41</v>
      </c>
      <c r="F23" s="71"/>
      <c r="G23" s="65"/>
      <c r="H23" s="65"/>
      <c r="I23" s="65"/>
      <c r="J23" s="65"/>
      <c r="K23" s="65"/>
      <c r="L23" s="65"/>
      <c r="M23" s="65"/>
      <c r="N23" s="70"/>
    </row>
    <row r="24" spans="1:25" ht="13.5" thickBot="1">
      <c r="A24" s="66"/>
      <c r="B24" s="72"/>
      <c r="C24" s="66"/>
      <c r="D24" s="66"/>
      <c r="E24" s="33"/>
      <c r="F24" s="72"/>
      <c r="G24" s="66"/>
      <c r="H24" s="66"/>
      <c r="I24" s="66"/>
      <c r="J24" s="66"/>
      <c r="K24" s="66"/>
      <c r="L24" s="66"/>
      <c r="M24" s="66"/>
      <c r="N24" s="66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102.0979020979021</v>
      </c>
      <c r="F25" s="3"/>
      <c r="G25" s="4">
        <f>(D25+E25)/$J$19</f>
        <v>1.3263420304172993</v>
      </c>
      <c r="H25" s="4">
        <f aca="true" t="shared" si="1" ref="H25:H56">G25/2.54</f>
        <v>0.5221819017390942</v>
      </c>
      <c r="I25" s="5">
        <f aca="true" t="shared" si="2" ref="I25:I56">(G25/$J$13)</f>
        <v>0.9108280254777079</v>
      </c>
      <c r="J25" s="9">
        <f aca="true" t="shared" si="3" ref="J25:J56">IF(C25&gt;0,I25-1,0)</f>
        <v>-0.08917197452229209</v>
      </c>
      <c r="K25" s="7">
        <f>(((C25+(D15/2))^2)*3.1416)/43560</f>
        <v>0.01622727272727273</v>
      </c>
      <c r="L25" s="5">
        <f>(K25/K$206)</f>
        <v>0.0001321178491214163</v>
      </c>
      <c r="M25" s="6">
        <f aca="true" t="shared" si="4" ref="M25:M56">L25*I25</f>
        <v>0.00012033663964562135</v>
      </c>
      <c r="N25" s="2"/>
      <c r="O25">
        <f>(D25+E25)*C25</f>
        <v>1020.9790209790209</v>
      </c>
      <c r="P25">
        <f aca="true" t="shared" si="5" ref="P25:P56">C25*ABS(D25-O$207)</f>
        <v>1061.4778638602431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1">
        <v>20</v>
      </c>
      <c r="D26" s="43"/>
      <c r="E26" s="42">
        <f t="shared" si="0"/>
        <v>102.0979020979021</v>
      </c>
      <c r="F26" s="3"/>
      <c r="G26" s="4">
        <f>(D26+E26)/$J$19</f>
        <v>1.3263420304172993</v>
      </c>
      <c r="H26" s="4">
        <f t="shared" si="1"/>
        <v>0.5221819017390942</v>
      </c>
      <c r="I26" s="5">
        <f t="shared" si="2"/>
        <v>0.9108280254777079</v>
      </c>
      <c r="J26" s="9">
        <f t="shared" si="3"/>
        <v>-0.08917197452229209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0.00023487617621585117</v>
      </c>
      <c r="M26" s="6">
        <f t="shared" si="4"/>
        <v>0.0002139318038144379</v>
      </c>
      <c r="O26">
        <f aca="true" t="shared" si="8" ref="O26:O89">(D26+E26)*C26</f>
        <v>2041.9580419580418</v>
      </c>
      <c r="P26">
        <f t="shared" si="5"/>
        <v>2122.9557277204863</v>
      </c>
    </row>
    <row r="27" spans="1:16" ht="13.5" thickBot="1">
      <c r="A27" s="3">
        <f t="shared" si="6"/>
        <v>3</v>
      </c>
      <c r="B27" s="3"/>
      <c r="C27" s="11">
        <v>30</v>
      </c>
      <c r="D27" s="43"/>
      <c r="E27" s="42">
        <f t="shared" si="0"/>
        <v>102.0979020979021</v>
      </c>
      <c r="F27" s="3"/>
      <c r="G27" s="4">
        <f aca="true" t="shared" si="9" ref="G27:G90">(D27+E27)/$J$19</f>
        <v>1.3263420304172993</v>
      </c>
      <c r="H27" s="4">
        <f t="shared" si="1"/>
        <v>0.5221819017390942</v>
      </c>
      <c r="I27" s="5">
        <f t="shared" si="2"/>
        <v>0.9108280254777079</v>
      </c>
      <c r="J27" s="9">
        <f t="shared" si="3"/>
        <v>-0.08917197452229209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0.0003523142643237768</v>
      </c>
      <c r="M27" s="6">
        <f t="shared" si="4"/>
        <v>0.0003208977057216569</v>
      </c>
      <c r="O27">
        <f t="shared" si="8"/>
        <v>3062.937062937063</v>
      </c>
      <c r="P27">
        <f t="shared" si="5"/>
        <v>3184.4335915807296</v>
      </c>
    </row>
    <row r="28" spans="1:16" ht="13.5" thickBot="1">
      <c r="A28" s="3">
        <f t="shared" si="6"/>
        <v>4</v>
      </c>
      <c r="B28" s="3"/>
      <c r="C28" s="11">
        <v>40</v>
      </c>
      <c r="D28" s="43"/>
      <c r="E28" s="42">
        <f t="shared" si="0"/>
        <v>102.0979020979021</v>
      </c>
      <c r="F28" s="3"/>
      <c r="G28" s="4">
        <f t="shared" si="9"/>
        <v>1.3263420304172993</v>
      </c>
      <c r="H28" s="4">
        <f t="shared" si="1"/>
        <v>0.5221819017390942</v>
      </c>
      <c r="I28" s="5">
        <f t="shared" si="2"/>
        <v>0.9108280254777079</v>
      </c>
      <c r="J28" s="9">
        <f t="shared" si="3"/>
        <v>-0.08917197452229209</v>
      </c>
      <c r="K28" s="7">
        <f t="shared" si="10"/>
        <v>0.05769696969696969</v>
      </c>
      <c r="L28" s="5">
        <f t="shared" si="7"/>
        <v>0.00046975235243170235</v>
      </c>
      <c r="M28" s="6">
        <f t="shared" si="4"/>
        <v>0.0004278636076288758</v>
      </c>
      <c r="O28">
        <f t="shared" si="8"/>
        <v>4083.9160839160836</v>
      </c>
      <c r="P28">
        <f t="shared" si="5"/>
        <v>4245.9114554409725</v>
      </c>
    </row>
    <row r="29" spans="1:16" ht="13.5" thickBot="1">
      <c r="A29" s="3">
        <f t="shared" si="6"/>
        <v>5</v>
      </c>
      <c r="B29" s="3"/>
      <c r="C29" s="11">
        <v>50</v>
      </c>
      <c r="D29" s="43"/>
      <c r="E29" s="42">
        <f t="shared" si="0"/>
        <v>102.0979020979021</v>
      </c>
      <c r="F29" s="3"/>
      <c r="G29" s="4">
        <f t="shared" si="9"/>
        <v>1.3263420304172993</v>
      </c>
      <c r="H29" s="4">
        <f t="shared" si="1"/>
        <v>0.5221819017390942</v>
      </c>
      <c r="I29" s="5">
        <f t="shared" si="2"/>
        <v>0.9108280254777079</v>
      </c>
      <c r="J29" s="9">
        <f t="shared" si="3"/>
        <v>-0.08917197452229209</v>
      </c>
      <c r="K29" s="7">
        <f t="shared" si="10"/>
        <v>0.07212121212121214</v>
      </c>
      <c r="L29" s="5">
        <f t="shared" si="7"/>
        <v>0.0005871904405396282</v>
      </c>
      <c r="M29" s="6">
        <f t="shared" si="4"/>
        <v>0.0005348295095360951</v>
      </c>
      <c r="O29">
        <f t="shared" si="8"/>
        <v>5104.895104895105</v>
      </c>
      <c r="P29">
        <f t="shared" si="5"/>
        <v>5307.389319301216</v>
      </c>
    </row>
    <row r="30" spans="1:16" ht="13.5" thickBot="1">
      <c r="A30" s="3">
        <f t="shared" si="6"/>
        <v>6</v>
      </c>
      <c r="B30" s="3"/>
      <c r="C30" s="11">
        <v>60</v>
      </c>
      <c r="D30" s="43"/>
      <c r="E30" s="42">
        <f t="shared" si="0"/>
        <v>102.0979020979021</v>
      </c>
      <c r="F30" s="3"/>
      <c r="G30" s="4">
        <f t="shared" si="9"/>
        <v>1.3263420304172993</v>
      </c>
      <c r="H30" s="4">
        <f t="shared" si="1"/>
        <v>0.5221819017390942</v>
      </c>
      <c r="I30" s="5">
        <f t="shared" si="2"/>
        <v>0.9108280254777079</v>
      </c>
      <c r="J30" s="9">
        <f t="shared" si="3"/>
        <v>-0.08917197452229209</v>
      </c>
      <c r="K30" s="7">
        <f t="shared" si="10"/>
        <v>0.08654545454545454</v>
      </c>
      <c r="L30" s="5">
        <f t="shared" si="7"/>
        <v>0.0007046285286475536</v>
      </c>
      <c r="M30" s="6">
        <f t="shared" si="4"/>
        <v>0.0006417954114433138</v>
      </c>
      <c r="O30">
        <f t="shared" si="8"/>
        <v>6125.874125874126</v>
      </c>
      <c r="P30">
        <f t="shared" si="5"/>
        <v>6368.867183161459</v>
      </c>
    </row>
    <row r="31" spans="1:16" ht="13.5" thickBot="1">
      <c r="A31" s="3">
        <f t="shared" si="6"/>
        <v>7</v>
      </c>
      <c r="B31" s="3"/>
      <c r="C31" s="11">
        <v>70</v>
      </c>
      <c r="D31" s="43"/>
      <c r="E31" s="42">
        <f t="shared" si="0"/>
        <v>102.0979020979021</v>
      </c>
      <c r="F31" s="3"/>
      <c r="G31" s="4">
        <f t="shared" si="9"/>
        <v>1.3263420304172993</v>
      </c>
      <c r="H31" s="4">
        <f t="shared" si="1"/>
        <v>0.5221819017390942</v>
      </c>
      <c r="I31" s="5">
        <f t="shared" si="2"/>
        <v>0.9108280254777079</v>
      </c>
      <c r="J31" s="9">
        <f t="shared" si="3"/>
        <v>-0.08917197452229209</v>
      </c>
      <c r="K31" s="7">
        <f t="shared" si="10"/>
        <v>0.10096969696969699</v>
      </c>
      <c r="L31" s="5">
        <f t="shared" si="7"/>
        <v>0.0008220666167554794</v>
      </c>
      <c r="M31" s="6">
        <f t="shared" si="4"/>
        <v>0.0007487613133505329</v>
      </c>
      <c r="O31">
        <f t="shared" si="8"/>
        <v>7146.853146853146</v>
      </c>
      <c r="P31">
        <f t="shared" si="5"/>
        <v>7430.345047021702</v>
      </c>
    </row>
    <row r="32" spans="1:16" ht="13.5" thickBot="1">
      <c r="A32" s="3">
        <f t="shared" si="6"/>
        <v>8</v>
      </c>
      <c r="B32" s="3"/>
      <c r="C32" s="11">
        <v>80</v>
      </c>
      <c r="D32" s="43"/>
      <c r="E32" s="42">
        <f t="shared" si="0"/>
        <v>102.0979020979021</v>
      </c>
      <c r="F32" s="3"/>
      <c r="G32" s="4">
        <f t="shared" si="9"/>
        <v>1.3263420304172993</v>
      </c>
      <c r="H32" s="4">
        <f t="shared" si="1"/>
        <v>0.5221819017390942</v>
      </c>
      <c r="I32" s="5">
        <f t="shared" si="2"/>
        <v>0.9108280254777079</v>
      </c>
      <c r="J32" s="9">
        <f t="shared" si="3"/>
        <v>-0.08917197452229209</v>
      </c>
      <c r="K32" s="7">
        <f t="shared" si="10"/>
        <v>0.11539393939393944</v>
      </c>
      <c r="L32" s="5">
        <f t="shared" si="7"/>
        <v>0.0009395047048634052</v>
      </c>
      <c r="M32" s="6">
        <f t="shared" si="4"/>
        <v>0.0008557272152577521</v>
      </c>
      <c r="O32">
        <f t="shared" si="8"/>
        <v>8167.832167832167</v>
      </c>
      <c r="P32">
        <f t="shared" si="5"/>
        <v>8491.822910881945</v>
      </c>
    </row>
    <row r="33" spans="1:16" ht="13.5" thickBot="1">
      <c r="A33" s="3">
        <f t="shared" si="6"/>
        <v>9</v>
      </c>
      <c r="B33" s="3"/>
      <c r="C33" s="11">
        <v>90</v>
      </c>
      <c r="D33" s="43"/>
      <c r="E33" s="42">
        <f t="shared" si="0"/>
        <v>102.0979020979021</v>
      </c>
      <c r="F33" s="3"/>
      <c r="G33" s="4">
        <f t="shared" si="9"/>
        <v>1.3263420304172993</v>
      </c>
      <c r="H33" s="4">
        <f t="shared" si="1"/>
        <v>0.5221819017390942</v>
      </c>
      <c r="I33" s="5">
        <f t="shared" si="2"/>
        <v>0.9108280254777079</v>
      </c>
      <c r="J33" s="9">
        <f t="shared" si="3"/>
        <v>-0.08917197452229209</v>
      </c>
      <c r="K33" s="7">
        <f t="shared" si="10"/>
        <v>0.12981818181818172</v>
      </c>
      <c r="L33" s="5">
        <f t="shared" si="7"/>
        <v>0.0010569427929713296</v>
      </c>
      <c r="M33" s="6">
        <f t="shared" si="4"/>
        <v>0.0009626931171649699</v>
      </c>
      <c r="O33">
        <f t="shared" si="8"/>
        <v>9188.811188811189</v>
      </c>
      <c r="P33">
        <f t="shared" si="5"/>
        <v>9553.300774742189</v>
      </c>
    </row>
    <row r="34" spans="1:16" ht="13.5" thickBot="1">
      <c r="A34" s="3">
        <f t="shared" si="6"/>
        <v>10</v>
      </c>
      <c r="B34" s="3"/>
      <c r="C34" s="11">
        <v>100</v>
      </c>
      <c r="D34" s="43"/>
      <c r="E34" s="42">
        <f t="shared" si="0"/>
        <v>102.0979020979021</v>
      </c>
      <c r="G34" s="4">
        <f t="shared" si="9"/>
        <v>1.3263420304172993</v>
      </c>
      <c r="H34" s="4">
        <f t="shared" si="1"/>
        <v>0.5221819017390942</v>
      </c>
      <c r="I34" s="5">
        <f t="shared" si="2"/>
        <v>0.9108280254777079</v>
      </c>
      <c r="J34" s="9">
        <f t="shared" si="3"/>
        <v>-0.08917197452229209</v>
      </c>
      <c r="K34" s="7">
        <f t="shared" si="10"/>
        <v>0.14424242424242428</v>
      </c>
      <c r="L34" s="5">
        <f t="shared" si="7"/>
        <v>0.0011743808810792565</v>
      </c>
      <c r="M34" s="6">
        <f t="shared" si="4"/>
        <v>0.0010696590190721902</v>
      </c>
      <c r="O34">
        <f t="shared" si="8"/>
        <v>10209.79020979021</v>
      </c>
      <c r="P34">
        <f t="shared" si="5"/>
        <v>10614.778638602433</v>
      </c>
    </row>
    <row r="35" spans="1:16" ht="13.5" thickBot="1">
      <c r="A35" s="3">
        <f t="shared" si="6"/>
        <v>11</v>
      </c>
      <c r="B35" s="3"/>
      <c r="C35" s="11">
        <v>110</v>
      </c>
      <c r="D35" s="43"/>
      <c r="E35" s="42">
        <f t="shared" si="0"/>
        <v>102.0979020979021</v>
      </c>
      <c r="F35" s="3"/>
      <c r="G35" s="4">
        <f t="shared" si="9"/>
        <v>1.3263420304172993</v>
      </c>
      <c r="H35" s="4">
        <f t="shared" si="1"/>
        <v>0.5221819017390942</v>
      </c>
      <c r="I35" s="5">
        <f t="shared" si="2"/>
        <v>0.9108280254777079</v>
      </c>
      <c r="J35" s="9">
        <f t="shared" si="3"/>
        <v>-0.08917197452229209</v>
      </c>
      <c r="K35" s="7">
        <f t="shared" si="10"/>
        <v>0.15866666666666662</v>
      </c>
      <c r="L35" s="5">
        <f t="shared" si="7"/>
        <v>0.0012918189691871814</v>
      </c>
      <c r="M35" s="6">
        <f t="shared" si="4"/>
        <v>0.0011766249209794084</v>
      </c>
      <c r="O35">
        <f t="shared" si="8"/>
        <v>11230.76923076923</v>
      </c>
      <c r="P35">
        <f t="shared" si="5"/>
        <v>11676.256502462675</v>
      </c>
    </row>
    <row r="36" spans="1:16" ht="13.5" thickBot="1">
      <c r="A36" s="3">
        <f t="shared" si="6"/>
        <v>12</v>
      </c>
      <c r="B36" s="3"/>
      <c r="C36" s="11">
        <v>120</v>
      </c>
      <c r="D36" s="43"/>
      <c r="E36" s="42">
        <f t="shared" si="0"/>
        <v>102.0979020979021</v>
      </c>
      <c r="F36" s="3"/>
      <c r="G36" s="4">
        <f t="shared" si="9"/>
        <v>1.3263420304172993</v>
      </c>
      <c r="H36" s="4">
        <f t="shared" si="1"/>
        <v>0.5221819017390942</v>
      </c>
      <c r="I36" s="5">
        <f t="shared" si="2"/>
        <v>0.9108280254777079</v>
      </c>
      <c r="J36" s="9">
        <f t="shared" si="3"/>
        <v>-0.08917197452229209</v>
      </c>
      <c r="K36" s="7">
        <f t="shared" si="10"/>
        <v>0.17309090909090918</v>
      </c>
      <c r="L36" s="5">
        <f t="shared" si="7"/>
        <v>0.001409257057295108</v>
      </c>
      <c r="M36" s="6">
        <f t="shared" si="4"/>
        <v>0.0012835908228866282</v>
      </c>
      <c r="O36">
        <f t="shared" si="8"/>
        <v>12251.748251748251</v>
      </c>
      <c r="P36">
        <f t="shared" si="5"/>
        <v>12737.734366322919</v>
      </c>
    </row>
    <row r="37" spans="1:16" ht="13.5" thickBot="1">
      <c r="A37" s="3">
        <f t="shared" si="6"/>
        <v>13</v>
      </c>
      <c r="B37" s="3"/>
      <c r="C37" s="11">
        <v>130</v>
      </c>
      <c r="D37" s="43"/>
      <c r="E37" s="42">
        <f t="shared" si="0"/>
        <v>102.0979020979021</v>
      </c>
      <c r="F37" s="3"/>
      <c r="G37" s="4">
        <f t="shared" si="9"/>
        <v>1.3263420304172993</v>
      </c>
      <c r="H37" s="4">
        <f t="shared" si="1"/>
        <v>0.5221819017390942</v>
      </c>
      <c r="I37" s="5">
        <f t="shared" si="2"/>
        <v>0.9108280254777079</v>
      </c>
      <c r="J37" s="9">
        <f t="shared" si="3"/>
        <v>-0.08917197452229209</v>
      </c>
      <c r="K37" s="7">
        <f t="shared" si="10"/>
        <v>0.1875151515151514</v>
      </c>
      <c r="L37" s="5">
        <f t="shared" si="7"/>
        <v>0.001526695145403032</v>
      </c>
      <c r="M37" s="6">
        <f t="shared" si="4"/>
        <v>0.0013905567247938459</v>
      </c>
      <c r="O37">
        <f t="shared" si="8"/>
        <v>13272.727272727272</v>
      </c>
      <c r="P37">
        <f t="shared" si="5"/>
        <v>13799.212230183162</v>
      </c>
    </row>
    <row r="38" spans="1:16" ht="13.5" thickBot="1">
      <c r="A38" s="3">
        <f t="shared" si="6"/>
        <v>14</v>
      </c>
      <c r="B38" s="3"/>
      <c r="C38" s="11">
        <v>140</v>
      </c>
      <c r="D38" s="43">
        <v>165</v>
      </c>
      <c r="E38" s="42">
        <f t="shared" si="0"/>
        <v>0</v>
      </c>
      <c r="F38" s="3"/>
      <c r="G38" s="4">
        <f t="shared" si="9"/>
        <v>2.1434959046367243</v>
      </c>
      <c r="H38" s="4">
        <f t="shared" si="1"/>
        <v>0.8438960254475293</v>
      </c>
      <c r="I38" s="5">
        <f t="shared" si="2"/>
        <v>1.471985428845652</v>
      </c>
      <c r="J38" s="9">
        <f t="shared" si="3"/>
        <v>0.471985428845652</v>
      </c>
      <c r="K38" s="7">
        <f t="shared" si="10"/>
        <v>0.20193939393939409</v>
      </c>
      <c r="L38" s="5">
        <f t="shared" si="7"/>
        <v>0.0016441332335109596</v>
      </c>
      <c r="M38" s="6">
        <f t="shared" si="4"/>
        <v>0.0024201401628090183</v>
      </c>
      <c r="O38">
        <f t="shared" si="8"/>
        <v>23100</v>
      </c>
      <c r="P38">
        <f t="shared" si="5"/>
        <v>8239.309905956596</v>
      </c>
    </row>
    <row r="39" spans="1:16" ht="13.5" thickBot="1">
      <c r="A39" s="3">
        <f t="shared" si="6"/>
        <v>15</v>
      </c>
      <c r="B39" s="3"/>
      <c r="C39" s="11">
        <v>150</v>
      </c>
      <c r="D39" s="11">
        <v>165</v>
      </c>
      <c r="E39" s="42">
        <f t="shared" si="0"/>
        <v>0</v>
      </c>
      <c r="F39" s="3"/>
      <c r="G39" s="4">
        <f t="shared" si="9"/>
        <v>2.1434959046367243</v>
      </c>
      <c r="H39" s="4">
        <f t="shared" si="1"/>
        <v>0.8438960254475293</v>
      </c>
      <c r="I39" s="5">
        <f t="shared" si="2"/>
        <v>1.471985428845652</v>
      </c>
      <c r="J39" s="9">
        <f t="shared" si="3"/>
        <v>0.471985428845652</v>
      </c>
      <c r="K39" s="7">
        <f t="shared" si="10"/>
        <v>0.2163636363636363</v>
      </c>
      <c r="L39" s="5">
        <f t="shared" si="7"/>
        <v>0.0017615713216188836</v>
      </c>
      <c r="M39" s="6">
        <f t="shared" si="4"/>
        <v>0.0025930073172953745</v>
      </c>
      <c r="O39">
        <f t="shared" si="8"/>
        <v>24750</v>
      </c>
      <c r="P39">
        <f t="shared" si="5"/>
        <v>8827.832042096352</v>
      </c>
    </row>
    <row r="40" spans="1:16" ht="13.5" thickBot="1">
      <c r="A40" s="3">
        <f t="shared" si="6"/>
        <v>16</v>
      </c>
      <c r="B40" s="3"/>
      <c r="C40" s="11">
        <v>160</v>
      </c>
      <c r="D40" s="11">
        <v>125</v>
      </c>
      <c r="E40" s="42">
        <f t="shared" si="0"/>
        <v>0</v>
      </c>
      <c r="F40" s="3"/>
      <c r="G40" s="4">
        <f t="shared" si="9"/>
        <v>1.6238605338157002</v>
      </c>
      <c r="H40" s="4">
        <f t="shared" si="1"/>
        <v>0.6393151707935827</v>
      </c>
      <c r="I40" s="5">
        <f t="shared" si="2"/>
        <v>1.1151404763982211</v>
      </c>
      <c r="J40" s="9">
        <f t="shared" si="3"/>
        <v>0.11514047639822111</v>
      </c>
      <c r="K40" s="7">
        <f t="shared" si="10"/>
        <v>0.23078787878787876</v>
      </c>
      <c r="L40" s="5">
        <f t="shared" si="7"/>
        <v>0.0018790094097268094</v>
      </c>
      <c r="M40" s="6">
        <f t="shared" si="4"/>
        <v>0.0020953594483194946</v>
      </c>
      <c r="O40">
        <f t="shared" si="8"/>
        <v>20000</v>
      </c>
      <c r="P40">
        <f t="shared" si="5"/>
        <v>3016.3541782361085</v>
      </c>
    </row>
    <row r="41" spans="1:16" ht="13.5" thickBot="1">
      <c r="A41" s="3">
        <f t="shared" si="6"/>
        <v>17</v>
      </c>
      <c r="B41" s="3"/>
      <c r="C41" s="11">
        <v>170</v>
      </c>
      <c r="D41" s="11">
        <v>175</v>
      </c>
      <c r="E41" s="42">
        <f t="shared" si="0"/>
        <v>0</v>
      </c>
      <c r="F41" s="3"/>
      <c r="G41" s="4">
        <f t="shared" si="9"/>
        <v>2.2734047473419805</v>
      </c>
      <c r="H41" s="4">
        <f t="shared" si="1"/>
        <v>0.895041239111016</v>
      </c>
      <c r="I41" s="5">
        <f t="shared" si="2"/>
        <v>1.5611966669575097</v>
      </c>
      <c r="J41" s="9">
        <f t="shared" si="3"/>
        <v>0.5611966669575097</v>
      </c>
      <c r="K41" s="7">
        <f t="shared" si="10"/>
        <v>0.245212121212121</v>
      </c>
      <c r="L41" s="5">
        <f t="shared" si="7"/>
        <v>0.0019964474978347337</v>
      </c>
      <c r="M41" s="6">
        <f t="shared" si="4"/>
        <v>0.0031168471793752463</v>
      </c>
      <c r="O41">
        <f t="shared" si="8"/>
        <v>29750</v>
      </c>
      <c r="P41">
        <f t="shared" si="5"/>
        <v>11704.876314375866</v>
      </c>
    </row>
    <row r="42" spans="1:16" ht="13.5" thickBot="1">
      <c r="A42" s="3">
        <f t="shared" si="6"/>
        <v>18</v>
      </c>
      <c r="B42" s="3"/>
      <c r="C42" s="11">
        <v>180</v>
      </c>
      <c r="D42" s="12">
        <v>125</v>
      </c>
      <c r="E42" s="42">
        <f t="shared" si="0"/>
        <v>0</v>
      </c>
      <c r="F42" s="3"/>
      <c r="G42" s="4">
        <f t="shared" si="9"/>
        <v>1.6238605338157002</v>
      </c>
      <c r="H42" s="4">
        <f t="shared" si="1"/>
        <v>0.6393151707935827</v>
      </c>
      <c r="I42" s="5">
        <f t="shared" si="2"/>
        <v>1.1151404763982211</v>
      </c>
      <c r="J42" s="9">
        <f t="shared" si="3"/>
        <v>0.11514047639822111</v>
      </c>
      <c r="K42" s="7">
        <f t="shared" si="10"/>
        <v>0.25963636363636367</v>
      </c>
      <c r="L42" s="5">
        <f t="shared" si="7"/>
        <v>0.002113885585942661</v>
      </c>
      <c r="M42" s="6">
        <f t="shared" si="4"/>
        <v>0.0023572793793594318</v>
      </c>
      <c r="O42">
        <f t="shared" si="8"/>
        <v>22500</v>
      </c>
      <c r="P42">
        <f t="shared" si="5"/>
        <v>3393.3984505156222</v>
      </c>
    </row>
    <row r="43" spans="1:16" ht="13.5" thickBot="1">
      <c r="A43" s="3">
        <f t="shared" si="6"/>
        <v>19</v>
      </c>
      <c r="B43" s="3"/>
      <c r="C43" s="11">
        <v>190</v>
      </c>
      <c r="D43" s="12">
        <v>110</v>
      </c>
      <c r="E43" s="42">
        <f t="shared" si="0"/>
        <v>0</v>
      </c>
      <c r="F43" s="3"/>
      <c r="G43" s="4">
        <f t="shared" si="9"/>
        <v>1.4289972697578162</v>
      </c>
      <c r="H43" s="4">
        <f t="shared" si="1"/>
        <v>0.5625973502983528</v>
      </c>
      <c r="I43" s="5">
        <f t="shared" si="2"/>
        <v>0.9813236192304345</v>
      </c>
      <c r="J43" s="9">
        <f t="shared" si="3"/>
        <v>-0.01867638076956546</v>
      </c>
      <c r="K43" s="7">
        <f t="shared" si="10"/>
        <v>0.2740606060606061</v>
      </c>
      <c r="L43" s="5">
        <f t="shared" si="7"/>
        <v>0.002231323674050587</v>
      </c>
      <c r="M43" s="6">
        <f t="shared" si="4"/>
        <v>0.0021896506234938724</v>
      </c>
      <c r="O43">
        <f t="shared" si="8"/>
        <v>20900</v>
      </c>
      <c r="P43">
        <f t="shared" si="5"/>
        <v>731.9205866553789</v>
      </c>
    </row>
    <row r="44" spans="1:16" ht="13.5" thickBot="1">
      <c r="A44" s="3">
        <f t="shared" si="6"/>
        <v>20</v>
      </c>
      <c r="B44" s="3"/>
      <c r="C44" s="11">
        <v>200</v>
      </c>
      <c r="D44" s="12">
        <v>120</v>
      </c>
      <c r="E44" s="42">
        <f t="shared" si="0"/>
        <v>0</v>
      </c>
      <c r="F44" s="3" t="s">
        <v>51</v>
      </c>
      <c r="G44" s="4">
        <f t="shared" si="9"/>
        <v>1.5589061124630723</v>
      </c>
      <c r="H44" s="4">
        <f t="shared" si="1"/>
        <v>0.6137425639618395</v>
      </c>
      <c r="I44" s="5">
        <f t="shared" si="2"/>
        <v>1.0705348573422924</v>
      </c>
      <c r="J44" s="9">
        <f t="shared" si="3"/>
        <v>0.07053485734229237</v>
      </c>
      <c r="K44" s="7">
        <f t="shared" si="10"/>
        <v>0.28848484848484857</v>
      </c>
      <c r="L44" s="5">
        <f t="shared" si="7"/>
        <v>0.002348761762158513</v>
      </c>
      <c r="M44" s="6">
        <f t="shared" si="4"/>
        <v>0.002514431337983395</v>
      </c>
      <c r="O44">
        <f t="shared" si="8"/>
        <v>24000</v>
      </c>
      <c r="P44">
        <f t="shared" si="5"/>
        <v>2770.4427227951355</v>
      </c>
    </row>
    <row r="45" spans="1:16" ht="13.5" thickBot="1">
      <c r="A45" s="3">
        <f t="shared" si="6"/>
        <v>21</v>
      </c>
      <c r="B45" s="3"/>
      <c r="C45" s="11">
        <v>210</v>
      </c>
      <c r="D45" s="12">
        <v>110</v>
      </c>
      <c r="E45" s="42">
        <f t="shared" si="0"/>
        <v>0</v>
      </c>
      <c r="G45" s="4">
        <f t="shared" si="9"/>
        <v>1.4289972697578162</v>
      </c>
      <c r="H45" s="4">
        <f t="shared" si="1"/>
        <v>0.5625973502983528</v>
      </c>
      <c r="I45" s="5">
        <f t="shared" si="2"/>
        <v>0.9813236192304345</v>
      </c>
      <c r="J45" s="9">
        <f t="shared" si="3"/>
        <v>-0.01867638076956546</v>
      </c>
      <c r="K45" s="7">
        <f t="shared" si="10"/>
        <v>0.3029090909090906</v>
      </c>
      <c r="L45" s="5">
        <f t="shared" si="7"/>
        <v>0.002466199850266435</v>
      </c>
      <c r="M45" s="6">
        <f t="shared" si="4"/>
        <v>0.002420140162809014</v>
      </c>
      <c r="O45">
        <f t="shared" si="8"/>
        <v>23100</v>
      </c>
      <c r="P45">
        <f t="shared" si="5"/>
        <v>808.9648589348924</v>
      </c>
    </row>
    <row r="46" spans="1:16" ht="13.5" thickBot="1">
      <c r="A46" s="3">
        <f t="shared" si="6"/>
        <v>22</v>
      </c>
      <c r="B46" s="3"/>
      <c r="C46" s="11">
        <v>220</v>
      </c>
      <c r="D46" s="12">
        <v>170</v>
      </c>
      <c r="E46" s="42">
        <f t="shared" si="0"/>
        <v>0</v>
      </c>
      <c r="F46" s="3"/>
      <c r="G46" s="4">
        <f t="shared" si="9"/>
        <v>2.2084503259893524</v>
      </c>
      <c r="H46" s="4">
        <f t="shared" si="1"/>
        <v>0.8694686322792726</v>
      </c>
      <c r="I46" s="5">
        <f t="shared" si="2"/>
        <v>1.5165910479015807</v>
      </c>
      <c r="J46" s="9">
        <f t="shared" si="3"/>
        <v>0.5165910479015807</v>
      </c>
      <c r="K46" s="7">
        <f t="shared" si="10"/>
        <v>0.3173333333333339</v>
      </c>
      <c r="L46" s="5">
        <f t="shared" si="7"/>
        <v>0.002583637938374368</v>
      </c>
      <c r="M46" s="6">
        <f t="shared" si="4"/>
        <v>0.003918322168357463</v>
      </c>
      <c r="O46">
        <f t="shared" si="8"/>
        <v>37400</v>
      </c>
      <c r="P46">
        <f t="shared" si="5"/>
        <v>14047.486995074649</v>
      </c>
    </row>
    <row r="47" spans="1:16" ht="13.5" thickBot="1">
      <c r="A47" s="3">
        <f t="shared" si="6"/>
        <v>23</v>
      </c>
      <c r="B47" s="3"/>
      <c r="C47" s="11">
        <v>230</v>
      </c>
      <c r="D47" s="12">
        <v>150</v>
      </c>
      <c r="E47" s="42">
        <f t="shared" si="0"/>
        <v>0</v>
      </c>
      <c r="F47" s="3"/>
      <c r="G47" s="4">
        <f t="shared" si="9"/>
        <v>1.9486326405788403</v>
      </c>
      <c r="H47" s="4">
        <f t="shared" si="1"/>
        <v>0.7671782049522994</v>
      </c>
      <c r="I47" s="5">
        <f t="shared" si="2"/>
        <v>1.3381685716778653</v>
      </c>
      <c r="J47" s="9">
        <f t="shared" si="3"/>
        <v>0.3381685716778653</v>
      </c>
      <c r="K47" s="7">
        <f t="shared" si="10"/>
        <v>0.33175757575757503</v>
      </c>
      <c r="L47" s="5">
        <f t="shared" si="7"/>
        <v>0.002701076026482283</v>
      </c>
      <c r="M47" s="6">
        <f t="shared" si="4"/>
        <v>0.0036144950483511205</v>
      </c>
      <c r="O47">
        <f t="shared" si="8"/>
        <v>34500</v>
      </c>
      <c r="P47">
        <f t="shared" si="5"/>
        <v>10086.009131214407</v>
      </c>
    </row>
    <row r="48" spans="1:16" ht="13.5" thickBot="1">
      <c r="A48" s="3">
        <f t="shared" si="6"/>
        <v>24</v>
      </c>
      <c r="B48" s="3"/>
      <c r="C48" s="11">
        <v>240</v>
      </c>
      <c r="D48" s="12">
        <v>135</v>
      </c>
      <c r="E48" s="42">
        <f t="shared" si="0"/>
        <v>0</v>
      </c>
      <c r="F48" s="3"/>
      <c r="G48" s="4">
        <f t="shared" si="9"/>
        <v>1.7537693765209563</v>
      </c>
      <c r="H48" s="4">
        <f t="shared" si="1"/>
        <v>0.6904603844570694</v>
      </c>
      <c r="I48" s="5">
        <f t="shared" si="2"/>
        <v>1.2043517145100788</v>
      </c>
      <c r="J48" s="9">
        <f t="shared" si="3"/>
        <v>0.20435171451007883</v>
      </c>
      <c r="K48" s="7">
        <f t="shared" si="10"/>
        <v>0.34618181818181926</v>
      </c>
      <c r="L48" s="5">
        <f t="shared" si="7"/>
        <v>0.0028185141145902234</v>
      </c>
      <c r="M48" s="6">
        <f t="shared" si="4"/>
        <v>0.0033944823062775926</v>
      </c>
      <c r="O48">
        <f t="shared" si="8"/>
        <v>32400</v>
      </c>
      <c r="P48">
        <f t="shared" si="5"/>
        <v>6924.531267354163</v>
      </c>
    </row>
    <row r="49" spans="1:16" ht="13.5" thickBot="1">
      <c r="A49" s="3">
        <f t="shared" si="6"/>
        <v>25</v>
      </c>
      <c r="B49" s="3"/>
      <c r="C49" s="11">
        <v>250</v>
      </c>
      <c r="D49" s="12">
        <v>145</v>
      </c>
      <c r="E49" s="42">
        <f t="shared" si="0"/>
        <v>0</v>
      </c>
      <c r="F49" s="3"/>
      <c r="G49" s="4">
        <f t="shared" si="9"/>
        <v>1.8836782192262123</v>
      </c>
      <c r="H49" s="4">
        <f t="shared" si="1"/>
        <v>0.741605598120556</v>
      </c>
      <c r="I49" s="5">
        <f t="shared" si="2"/>
        <v>1.2935629526219365</v>
      </c>
      <c r="J49" s="9">
        <f t="shared" si="3"/>
        <v>0.29356295262193655</v>
      </c>
      <c r="K49" s="7">
        <f t="shared" si="10"/>
        <v>0.3606060606060604</v>
      </c>
      <c r="L49" s="5">
        <f t="shared" si="7"/>
        <v>0.002935952202698138</v>
      </c>
      <c r="M49" s="6">
        <f t="shared" si="4"/>
        <v>0.003797839000079082</v>
      </c>
      <c r="O49">
        <f t="shared" si="8"/>
        <v>36250</v>
      </c>
      <c r="P49">
        <f t="shared" si="5"/>
        <v>9713.05340349392</v>
      </c>
    </row>
    <row r="50" spans="1:16" ht="13.5" thickBot="1">
      <c r="A50" s="3">
        <f t="shared" si="6"/>
        <v>26</v>
      </c>
      <c r="B50" s="3"/>
      <c r="C50" s="11">
        <v>260</v>
      </c>
      <c r="D50" s="12">
        <v>125</v>
      </c>
      <c r="E50" s="42">
        <f t="shared" si="0"/>
        <v>0</v>
      </c>
      <c r="F50" s="3"/>
      <c r="G50" s="4">
        <f t="shared" si="9"/>
        <v>1.6238605338157002</v>
      </c>
      <c r="H50" s="4">
        <f t="shared" si="1"/>
        <v>0.6393151707935827</v>
      </c>
      <c r="I50" s="5">
        <f t="shared" si="2"/>
        <v>1.1151404763982211</v>
      </c>
      <c r="J50" s="9">
        <f t="shared" si="3"/>
        <v>0.11514047639822111</v>
      </c>
      <c r="K50" s="7">
        <f t="shared" si="10"/>
        <v>0.3750303030303028</v>
      </c>
      <c r="L50" s="5">
        <f t="shared" si="7"/>
        <v>0.003053390290806064</v>
      </c>
      <c r="M50" s="6">
        <f t="shared" si="4"/>
        <v>0.003404959103519177</v>
      </c>
      <c r="O50">
        <f t="shared" si="8"/>
        <v>32500</v>
      </c>
      <c r="P50">
        <f t="shared" si="5"/>
        <v>4901.575539633676</v>
      </c>
    </row>
    <row r="51" spans="1:16" ht="13.5" thickBot="1">
      <c r="A51" s="3">
        <f t="shared" si="6"/>
        <v>27</v>
      </c>
      <c r="B51" s="3"/>
      <c r="C51" s="11">
        <v>270</v>
      </c>
      <c r="D51" s="12">
        <v>160</v>
      </c>
      <c r="E51" s="42">
        <f t="shared" si="0"/>
        <v>0</v>
      </c>
      <c r="F51" s="3"/>
      <c r="G51" s="4">
        <f t="shared" si="9"/>
        <v>2.0785414832840963</v>
      </c>
      <c r="H51" s="4">
        <f t="shared" si="1"/>
        <v>0.818323418615786</v>
      </c>
      <c r="I51" s="5">
        <f t="shared" si="2"/>
        <v>1.427379809789723</v>
      </c>
      <c r="J51" s="9">
        <f t="shared" si="3"/>
        <v>0.427379809789723</v>
      </c>
      <c r="K51" s="7">
        <f t="shared" si="10"/>
        <v>0.3894545454545453</v>
      </c>
      <c r="L51" s="5">
        <f t="shared" si="7"/>
        <v>0.0031708283789139897</v>
      </c>
      <c r="M51" s="6">
        <f t="shared" si="4"/>
        <v>0.004525976408370106</v>
      </c>
      <c r="O51">
        <f t="shared" si="8"/>
        <v>43200</v>
      </c>
      <c r="P51">
        <f t="shared" si="5"/>
        <v>14540.097675773433</v>
      </c>
    </row>
    <row r="52" spans="1:16" ht="13.5" thickBot="1">
      <c r="A52" s="3">
        <f t="shared" si="6"/>
        <v>28</v>
      </c>
      <c r="B52" s="3"/>
      <c r="C52" s="11">
        <v>280</v>
      </c>
      <c r="D52" s="12">
        <v>150</v>
      </c>
      <c r="E52" s="42">
        <f t="shared" si="0"/>
        <v>0</v>
      </c>
      <c r="F52" s="3"/>
      <c r="G52" s="4">
        <f t="shared" si="9"/>
        <v>1.9486326405788403</v>
      </c>
      <c r="H52" s="4">
        <f t="shared" si="1"/>
        <v>0.7671782049522994</v>
      </c>
      <c r="I52" s="5">
        <f t="shared" si="2"/>
        <v>1.3381685716778653</v>
      </c>
      <c r="J52" s="9">
        <f t="shared" si="3"/>
        <v>0.3381685716778653</v>
      </c>
      <c r="K52" s="7">
        <f t="shared" si="10"/>
        <v>0.4038787878787877</v>
      </c>
      <c r="L52" s="5">
        <f t="shared" si="7"/>
        <v>0.0032882664670219157</v>
      </c>
      <c r="M52" s="6">
        <f t="shared" si="4"/>
        <v>0.004400254841470937</v>
      </c>
      <c r="O52">
        <f t="shared" si="8"/>
        <v>42000</v>
      </c>
      <c r="P52">
        <f t="shared" si="5"/>
        <v>12278.61981191319</v>
      </c>
    </row>
    <row r="53" spans="1:16" ht="13.5" thickBot="1">
      <c r="A53" s="3">
        <f t="shared" si="6"/>
        <v>29</v>
      </c>
      <c r="B53" s="3"/>
      <c r="C53" s="11">
        <v>290</v>
      </c>
      <c r="D53" s="12">
        <v>135</v>
      </c>
      <c r="E53" s="42">
        <f t="shared" si="0"/>
        <v>0</v>
      </c>
      <c r="F53" s="3"/>
      <c r="G53" s="4">
        <f t="shared" si="9"/>
        <v>1.7537693765209563</v>
      </c>
      <c r="H53" s="4">
        <f t="shared" si="1"/>
        <v>0.6904603844570694</v>
      </c>
      <c r="I53" s="5">
        <f t="shared" si="2"/>
        <v>1.2043517145100788</v>
      </c>
      <c r="J53" s="9">
        <f t="shared" si="3"/>
        <v>0.20435171451007883</v>
      </c>
      <c r="K53" s="7">
        <f t="shared" si="10"/>
        <v>0.4183030303030302</v>
      </c>
      <c r="L53" s="5">
        <f t="shared" si="7"/>
        <v>0.0034057045551298417</v>
      </c>
      <c r="M53" s="6">
        <f t="shared" si="4"/>
        <v>0.00410166612008541</v>
      </c>
      <c r="O53">
        <f t="shared" si="8"/>
        <v>39150</v>
      </c>
      <c r="P53">
        <f t="shared" si="5"/>
        <v>8367.141948052948</v>
      </c>
    </row>
    <row r="54" spans="1:16" ht="13.5" thickBot="1">
      <c r="A54" s="3">
        <f t="shared" si="6"/>
        <v>30</v>
      </c>
      <c r="B54" s="3"/>
      <c r="C54" s="11">
        <v>300</v>
      </c>
      <c r="D54" s="12">
        <v>120</v>
      </c>
      <c r="E54" s="42">
        <f t="shared" si="0"/>
        <v>0</v>
      </c>
      <c r="F54" s="3"/>
      <c r="G54" s="4">
        <f t="shared" si="9"/>
        <v>1.5589061124630723</v>
      </c>
      <c r="H54" s="4">
        <f t="shared" si="1"/>
        <v>0.6137425639618395</v>
      </c>
      <c r="I54" s="5">
        <f t="shared" si="2"/>
        <v>1.0705348573422924</v>
      </c>
      <c r="J54" s="9">
        <f t="shared" si="3"/>
        <v>0.07053485734229237</v>
      </c>
      <c r="K54" s="7">
        <f t="shared" si="10"/>
        <v>0.4327272727272726</v>
      </c>
      <c r="L54" s="5">
        <f t="shared" si="7"/>
        <v>0.0035231426432377672</v>
      </c>
      <c r="M54" s="6">
        <f t="shared" si="4"/>
        <v>0.00377164700697509</v>
      </c>
      <c r="O54">
        <f t="shared" si="8"/>
        <v>36000</v>
      </c>
      <c r="P54">
        <f t="shared" si="5"/>
        <v>4155.664084192704</v>
      </c>
    </row>
    <row r="55" spans="1:16" ht="13.5" thickBot="1">
      <c r="A55" s="3">
        <f t="shared" si="6"/>
        <v>31</v>
      </c>
      <c r="B55" s="3"/>
      <c r="C55" s="11">
        <v>310</v>
      </c>
      <c r="D55" s="12">
        <v>165</v>
      </c>
      <c r="E55" s="42">
        <f t="shared" si="0"/>
        <v>0</v>
      </c>
      <c r="F55" s="3"/>
      <c r="G55" s="4">
        <f t="shared" si="9"/>
        <v>2.1434959046367243</v>
      </c>
      <c r="H55" s="4">
        <f t="shared" si="1"/>
        <v>0.8438960254475293</v>
      </c>
      <c r="I55" s="5">
        <f t="shared" si="2"/>
        <v>1.471985428845652</v>
      </c>
      <c r="J55" s="9">
        <f t="shared" si="3"/>
        <v>0.471985428845652</v>
      </c>
      <c r="K55" s="7">
        <f t="shared" si="10"/>
        <v>0.44715151515151597</v>
      </c>
      <c r="L55" s="5">
        <f t="shared" si="7"/>
        <v>0.0036405807313457</v>
      </c>
      <c r="M55" s="6">
        <f t="shared" si="4"/>
        <v>0.005358881789077118</v>
      </c>
      <c r="O55">
        <f t="shared" si="8"/>
        <v>51150</v>
      </c>
      <c r="P55">
        <f t="shared" si="5"/>
        <v>18244.18622033246</v>
      </c>
    </row>
    <row r="56" spans="1:16" ht="13.5" thickBot="1">
      <c r="A56" s="3">
        <f t="shared" si="6"/>
        <v>32</v>
      </c>
      <c r="B56" s="3"/>
      <c r="C56" s="11">
        <v>320</v>
      </c>
      <c r="D56" s="12">
        <v>155</v>
      </c>
      <c r="E56" s="42">
        <f t="shared" si="0"/>
        <v>0</v>
      </c>
      <c r="F56" s="3"/>
      <c r="G56" s="4">
        <f t="shared" si="9"/>
        <v>2.013587061931468</v>
      </c>
      <c r="H56" s="4">
        <f t="shared" si="1"/>
        <v>0.7927508117840426</v>
      </c>
      <c r="I56" s="5">
        <f t="shared" si="2"/>
        <v>1.382774190733794</v>
      </c>
      <c r="J56" s="9">
        <f t="shared" si="3"/>
        <v>0.38277419073379404</v>
      </c>
      <c r="K56" s="7">
        <f t="shared" si="10"/>
        <v>0.46157575757575753</v>
      </c>
      <c r="L56" s="5">
        <f t="shared" si="7"/>
        <v>0.003758018819453619</v>
      </c>
      <c r="M56" s="6">
        <f t="shared" si="4"/>
        <v>0.005196491431832346</v>
      </c>
      <c r="O56">
        <f t="shared" si="8"/>
        <v>49600</v>
      </c>
      <c r="P56">
        <f t="shared" si="5"/>
        <v>15632.708356472216</v>
      </c>
    </row>
    <row r="57" spans="1:16" ht="13.5" thickBot="1">
      <c r="A57" s="3">
        <f t="shared" si="6"/>
        <v>33</v>
      </c>
      <c r="B57" s="3"/>
      <c r="C57" s="11">
        <v>330</v>
      </c>
      <c r="D57" s="12">
        <v>150</v>
      </c>
      <c r="E57" s="42">
        <f t="shared" si="0"/>
        <v>0</v>
      </c>
      <c r="F57" s="3"/>
      <c r="G57" s="4">
        <f t="shared" si="9"/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1.3381685716778653</v>
      </c>
      <c r="J57" s="9">
        <f aca="true" t="shared" si="13" ref="J57:J88">IF(C57&gt;0,I57-1,0)</f>
        <v>0.3381685716778653</v>
      </c>
      <c r="K57" s="7">
        <f t="shared" si="10"/>
        <v>0.476</v>
      </c>
      <c r="L57" s="5">
        <f t="shared" si="7"/>
        <v>0.003875456907561545</v>
      </c>
      <c r="M57" s="6">
        <f aca="true" t="shared" si="14" ref="M57:M88">L57*I57</f>
        <v>0.005186014634590749</v>
      </c>
      <c r="O57">
        <f t="shared" si="8"/>
        <v>49500</v>
      </c>
      <c r="P57">
        <f aca="true" t="shared" si="15" ref="P57:P88">C57*ABS(D57-O$207)</f>
        <v>14471.230492611974</v>
      </c>
    </row>
    <row r="58" spans="1:16" ht="13.5" thickBot="1">
      <c r="A58" s="3">
        <f aca="true" t="shared" si="16" ref="A58:A89">A57+1</f>
        <v>34</v>
      </c>
      <c r="B58" s="3"/>
      <c r="C58" s="11">
        <v>340</v>
      </c>
      <c r="D58" s="12">
        <v>155</v>
      </c>
      <c r="E58" s="42">
        <f t="shared" si="0"/>
        <v>0</v>
      </c>
      <c r="F58" s="3"/>
      <c r="G58" s="4">
        <f t="shared" si="9"/>
        <v>2.013587061931468</v>
      </c>
      <c r="H58" s="4">
        <f t="shared" si="11"/>
        <v>0.7927508117840426</v>
      </c>
      <c r="I58" s="5">
        <f t="shared" si="12"/>
        <v>1.382774190733794</v>
      </c>
      <c r="J58" s="9">
        <f t="shared" si="13"/>
        <v>0.38277419073379404</v>
      </c>
      <c r="K58" s="7">
        <f t="shared" si="10"/>
        <v>0.49042424242424154</v>
      </c>
      <c r="L58" s="5">
        <f t="shared" si="7"/>
        <v>0.003992894995669463</v>
      </c>
      <c r="M58" s="6">
        <f t="shared" si="14"/>
        <v>0.005521272146321858</v>
      </c>
      <c r="O58">
        <f t="shared" si="8"/>
        <v>52700</v>
      </c>
      <c r="P58">
        <f t="shared" si="15"/>
        <v>16609.752628751732</v>
      </c>
    </row>
    <row r="59" spans="1:16" ht="13.5" thickBot="1">
      <c r="A59" s="3">
        <f t="shared" si="16"/>
        <v>35</v>
      </c>
      <c r="B59" s="3"/>
      <c r="C59" s="11">
        <v>350</v>
      </c>
      <c r="D59" s="12">
        <v>130</v>
      </c>
      <c r="E59" s="42">
        <f t="shared" si="0"/>
        <v>0</v>
      </c>
      <c r="F59" s="3"/>
      <c r="G59" s="4">
        <f t="shared" si="9"/>
        <v>1.6888149551683282</v>
      </c>
      <c r="H59" s="4">
        <f t="shared" si="11"/>
        <v>0.664887777625326</v>
      </c>
      <c r="I59" s="5">
        <f t="shared" si="12"/>
        <v>1.1597460954541499</v>
      </c>
      <c r="J59" s="9">
        <f t="shared" si="13"/>
        <v>0.15974609545414986</v>
      </c>
      <c r="K59" s="7">
        <f t="shared" si="10"/>
        <v>0.5048484848484858</v>
      </c>
      <c r="L59" s="5">
        <f t="shared" si="7"/>
        <v>0.004110333083777403</v>
      </c>
      <c r="M59" s="6">
        <f t="shared" si="14"/>
        <v>0.004766942744926859</v>
      </c>
      <c r="O59">
        <f t="shared" si="8"/>
        <v>45500</v>
      </c>
      <c r="P59">
        <f t="shared" si="15"/>
        <v>8348.274764891486</v>
      </c>
    </row>
    <row r="60" spans="1:16" ht="13.5" thickBot="1">
      <c r="A60" s="3">
        <f t="shared" si="16"/>
        <v>36</v>
      </c>
      <c r="B60" s="3"/>
      <c r="C60" s="11">
        <v>360</v>
      </c>
      <c r="D60" s="12">
        <v>105</v>
      </c>
      <c r="E60" s="42">
        <f t="shared" si="0"/>
        <v>0</v>
      </c>
      <c r="F60" s="3"/>
      <c r="G60" s="4">
        <f t="shared" si="9"/>
        <v>1.3640428484051883</v>
      </c>
      <c r="H60" s="4">
        <f t="shared" si="11"/>
        <v>0.5370247434666096</v>
      </c>
      <c r="I60" s="5">
        <f t="shared" si="12"/>
        <v>0.9367180001745058</v>
      </c>
      <c r="J60" s="9">
        <f t="shared" si="13"/>
        <v>-0.0632819998254942</v>
      </c>
      <c r="K60" s="7">
        <f t="shared" si="10"/>
        <v>0.5192727272727264</v>
      </c>
      <c r="L60" s="5">
        <f t="shared" si="7"/>
        <v>0.004227771171885315</v>
      </c>
      <c r="M60" s="6">
        <f t="shared" si="14"/>
        <v>0.003960229357323839</v>
      </c>
      <c r="O60">
        <f t="shared" si="8"/>
        <v>37800</v>
      </c>
      <c r="P60">
        <f t="shared" si="15"/>
        <v>413.20309896875585</v>
      </c>
    </row>
    <row r="61" spans="1:16" ht="13.5" thickBot="1">
      <c r="A61" s="3">
        <f t="shared" si="16"/>
        <v>37</v>
      </c>
      <c r="B61" s="3"/>
      <c r="C61" s="11">
        <v>370</v>
      </c>
      <c r="D61" s="12">
        <v>145</v>
      </c>
      <c r="E61" s="42">
        <f t="shared" si="0"/>
        <v>0</v>
      </c>
      <c r="F61" s="3"/>
      <c r="G61" s="4">
        <f t="shared" si="9"/>
        <v>1.8836782192262123</v>
      </c>
      <c r="H61" s="4">
        <f t="shared" si="11"/>
        <v>0.741605598120556</v>
      </c>
      <c r="I61" s="5">
        <f t="shared" si="12"/>
        <v>1.2935629526219365</v>
      </c>
      <c r="J61" s="9">
        <f t="shared" si="13"/>
        <v>0.29356295262193655</v>
      </c>
      <c r="K61" s="7">
        <f t="shared" si="10"/>
        <v>0.5336969696969707</v>
      </c>
      <c r="L61" s="5">
        <f t="shared" si="7"/>
        <v>0.004345209259993255</v>
      </c>
      <c r="M61" s="6">
        <f t="shared" si="14"/>
        <v>0.005620801720117055</v>
      </c>
      <c r="O61">
        <f t="shared" si="8"/>
        <v>53650</v>
      </c>
      <c r="P61">
        <f t="shared" si="15"/>
        <v>14375.319037171</v>
      </c>
    </row>
    <row r="62" spans="1:16" ht="13.5" thickBot="1">
      <c r="A62" s="3">
        <f t="shared" si="16"/>
        <v>38</v>
      </c>
      <c r="B62" s="3"/>
      <c r="C62" s="11">
        <v>380</v>
      </c>
      <c r="D62" s="12">
        <v>150</v>
      </c>
      <c r="E62" s="42">
        <f t="shared" si="0"/>
        <v>0</v>
      </c>
      <c r="F62" s="3"/>
      <c r="G62" s="4">
        <f t="shared" si="9"/>
        <v>1.9486326405788403</v>
      </c>
      <c r="H62" s="4">
        <f t="shared" si="11"/>
        <v>0.7671782049522994</v>
      </c>
      <c r="I62" s="5">
        <f t="shared" si="12"/>
        <v>1.3381685716778653</v>
      </c>
      <c r="J62" s="9">
        <f t="shared" si="13"/>
        <v>0.3381685716778653</v>
      </c>
      <c r="K62" s="7">
        <f t="shared" si="10"/>
        <v>0.5481212121212113</v>
      </c>
      <c r="L62" s="5">
        <f t="shared" si="7"/>
        <v>0.004462647348101167</v>
      </c>
      <c r="M62" s="6">
        <f t="shared" si="14"/>
        <v>0.005971774427710552</v>
      </c>
      <c r="O62">
        <f t="shared" si="8"/>
        <v>57000</v>
      </c>
      <c r="P62">
        <f t="shared" si="15"/>
        <v>16663.841173310757</v>
      </c>
    </row>
    <row r="63" spans="1:16" ht="13.5" thickBot="1">
      <c r="A63" s="3">
        <f t="shared" si="16"/>
        <v>39</v>
      </c>
      <c r="B63" s="3"/>
      <c r="C63" s="11">
        <v>390</v>
      </c>
      <c r="D63" s="12">
        <v>140</v>
      </c>
      <c r="E63" s="42">
        <f t="shared" si="0"/>
        <v>0</v>
      </c>
      <c r="F63" s="3" t="s">
        <v>48</v>
      </c>
      <c r="G63" s="4">
        <f t="shared" si="9"/>
        <v>1.8187237978735842</v>
      </c>
      <c r="H63" s="4">
        <f t="shared" si="11"/>
        <v>0.7160329912888127</v>
      </c>
      <c r="I63" s="5">
        <f t="shared" si="12"/>
        <v>1.2489573335660076</v>
      </c>
      <c r="J63" s="9">
        <f t="shared" si="13"/>
        <v>0.24895733356600758</v>
      </c>
      <c r="K63" s="7">
        <f t="shared" si="10"/>
        <v>0.5625454545454556</v>
      </c>
      <c r="L63" s="5">
        <f t="shared" si="7"/>
        <v>0.004580085436209107</v>
      </c>
      <c r="M63" s="6">
        <f t="shared" si="14"/>
        <v>0.005720331293912231</v>
      </c>
      <c r="O63">
        <f t="shared" si="8"/>
        <v>54600</v>
      </c>
      <c r="P63">
        <f t="shared" si="15"/>
        <v>13202.363309450515</v>
      </c>
    </row>
    <row r="64" spans="1:16" ht="13.5" thickBot="1">
      <c r="A64" s="3">
        <f t="shared" si="16"/>
        <v>40</v>
      </c>
      <c r="B64" s="3"/>
      <c r="C64" s="11">
        <v>400</v>
      </c>
      <c r="D64" s="12">
        <v>115</v>
      </c>
      <c r="E64" s="42">
        <f t="shared" si="0"/>
        <v>0</v>
      </c>
      <c r="F64" s="3"/>
      <c r="G64" s="4">
        <f t="shared" si="9"/>
        <v>1.4939516911104442</v>
      </c>
      <c r="H64" s="4">
        <f t="shared" si="11"/>
        <v>0.5881699571300961</v>
      </c>
      <c r="I64" s="5">
        <f t="shared" si="12"/>
        <v>1.0259292382863634</v>
      </c>
      <c r="J64" s="9">
        <f t="shared" si="13"/>
        <v>0.0259292382863634</v>
      </c>
      <c r="K64" s="7">
        <f t="shared" si="10"/>
        <v>0.5769696969696962</v>
      </c>
      <c r="L64" s="5">
        <f t="shared" si="7"/>
        <v>0.004697523524317018</v>
      </c>
      <c r="M64" s="6">
        <f t="shared" si="14"/>
        <v>0.004819326731134832</v>
      </c>
      <c r="O64">
        <f t="shared" si="8"/>
        <v>46000</v>
      </c>
      <c r="P64">
        <f t="shared" si="15"/>
        <v>3540.885445590271</v>
      </c>
    </row>
    <row r="65" spans="1:16" ht="13.5" thickBot="1">
      <c r="A65" s="3">
        <f t="shared" si="16"/>
        <v>41</v>
      </c>
      <c r="B65" s="3"/>
      <c r="C65" s="11">
        <v>410</v>
      </c>
      <c r="D65" s="12">
        <v>120</v>
      </c>
      <c r="E65" s="42">
        <f t="shared" si="0"/>
        <v>0</v>
      </c>
      <c r="F65" s="3"/>
      <c r="G65" s="4">
        <f t="shared" si="9"/>
        <v>1.5589061124630723</v>
      </c>
      <c r="H65" s="4">
        <f t="shared" si="11"/>
        <v>0.6137425639618395</v>
      </c>
      <c r="I65" s="5">
        <f t="shared" si="12"/>
        <v>1.0705348573422924</v>
      </c>
      <c r="J65" s="9">
        <f t="shared" si="13"/>
        <v>0.07053485734229237</v>
      </c>
      <c r="K65" s="7">
        <f t="shared" si="10"/>
        <v>0.5913939393939387</v>
      </c>
      <c r="L65" s="5">
        <f t="shared" si="7"/>
        <v>0.0048149616124249445</v>
      </c>
      <c r="M65" s="6">
        <f t="shared" si="14"/>
        <v>0.005154584242865952</v>
      </c>
      <c r="O65">
        <f t="shared" si="8"/>
        <v>49200</v>
      </c>
      <c r="P65">
        <f t="shared" si="15"/>
        <v>5679.407581730028</v>
      </c>
    </row>
    <row r="66" spans="1:16" ht="13.5" thickBot="1">
      <c r="A66" s="3">
        <f t="shared" si="16"/>
        <v>42</v>
      </c>
      <c r="B66" s="3"/>
      <c r="C66" s="11">
        <v>420</v>
      </c>
      <c r="D66" s="12">
        <v>100</v>
      </c>
      <c r="E66" s="42">
        <f t="shared" si="0"/>
        <v>0</v>
      </c>
      <c r="F66" s="3"/>
      <c r="G66" s="4">
        <f t="shared" si="9"/>
        <v>1.2990884270525602</v>
      </c>
      <c r="H66" s="4">
        <f t="shared" si="11"/>
        <v>0.5114521366348662</v>
      </c>
      <c r="I66" s="5">
        <f t="shared" si="12"/>
        <v>0.8921123811185769</v>
      </c>
      <c r="J66" s="9">
        <f t="shared" si="13"/>
        <v>-0.10788761888142306</v>
      </c>
      <c r="K66" s="7">
        <f t="shared" si="10"/>
        <v>0.6058181818181829</v>
      </c>
      <c r="L66" s="5">
        <f t="shared" si="7"/>
        <v>0.004932399700532885</v>
      </c>
      <c r="M66" s="6">
        <f t="shared" si="14"/>
        <v>0.004400254841470948</v>
      </c>
      <c r="O66">
        <f t="shared" si="8"/>
        <v>42000</v>
      </c>
      <c r="P66">
        <f t="shared" si="15"/>
        <v>2582.070282130215</v>
      </c>
    </row>
    <row r="67" spans="1:16" ht="13.5" thickBot="1">
      <c r="A67" s="3">
        <f t="shared" si="16"/>
        <v>43</v>
      </c>
      <c r="B67" s="3"/>
      <c r="C67" s="11">
        <v>430</v>
      </c>
      <c r="D67" s="12">
        <v>70</v>
      </c>
      <c r="E67" s="42">
        <f t="shared" si="0"/>
        <v>0</v>
      </c>
      <c r="F67" s="3"/>
      <c r="G67" s="4">
        <f t="shared" si="9"/>
        <v>0.9093618989367921</v>
      </c>
      <c r="H67" s="4">
        <f t="shared" si="11"/>
        <v>0.35801649564440635</v>
      </c>
      <c r="I67" s="5">
        <f t="shared" si="12"/>
        <v>0.6244786667830038</v>
      </c>
      <c r="J67" s="9">
        <f t="shared" si="13"/>
        <v>-0.3755213332169962</v>
      </c>
      <c r="K67" s="7">
        <f t="shared" si="10"/>
        <v>0.6202424242424236</v>
      </c>
      <c r="L67" s="5">
        <f t="shared" si="7"/>
        <v>0.005049837788640796</v>
      </c>
      <c r="M67" s="6">
        <f t="shared" si="14"/>
        <v>0.003153515969720836</v>
      </c>
      <c r="O67">
        <f t="shared" si="8"/>
        <v>30100</v>
      </c>
      <c r="P67">
        <f t="shared" si="15"/>
        <v>15543.548145990459</v>
      </c>
    </row>
    <row r="68" spans="1:16" ht="13.5" thickBot="1">
      <c r="A68" s="3">
        <f t="shared" si="16"/>
        <v>44</v>
      </c>
      <c r="B68" s="3"/>
      <c r="C68" s="11">
        <v>440</v>
      </c>
      <c r="D68" s="12">
        <v>90</v>
      </c>
      <c r="E68" s="42">
        <f t="shared" si="0"/>
        <v>0</v>
      </c>
      <c r="F68" s="3"/>
      <c r="G68" s="4">
        <f t="shared" si="9"/>
        <v>1.1691795843473043</v>
      </c>
      <c r="H68" s="4">
        <f t="shared" si="11"/>
        <v>0.46030692297137965</v>
      </c>
      <c r="I68" s="5">
        <f t="shared" si="12"/>
        <v>0.8029011430067192</v>
      </c>
      <c r="J68" s="9">
        <f t="shared" si="13"/>
        <v>-0.19709885699328078</v>
      </c>
      <c r="K68" s="7">
        <f t="shared" si="10"/>
        <v>0.634666666666666</v>
      </c>
      <c r="L68" s="5">
        <f t="shared" si="7"/>
        <v>0.005167275876748721</v>
      </c>
      <c r="M68" s="6">
        <f t="shared" si="14"/>
        <v>0.0041488117076725955</v>
      </c>
      <c r="O68">
        <f t="shared" si="8"/>
        <v>39600</v>
      </c>
      <c r="P68">
        <f t="shared" si="15"/>
        <v>7105.0260098507015</v>
      </c>
    </row>
    <row r="69" spans="1:16" ht="13.5" thickBot="1">
      <c r="A69" s="3">
        <f t="shared" si="16"/>
        <v>45</v>
      </c>
      <c r="B69" s="3"/>
      <c r="C69" s="11">
        <v>450</v>
      </c>
      <c r="D69" s="12">
        <v>140</v>
      </c>
      <c r="E69" s="42">
        <f t="shared" si="0"/>
        <v>0</v>
      </c>
      <c r="F69" s="3"/>
      <c r="G69" s="4">
        <f t="shared" si="9"/>
        <v>1.8187237978735842</v>
      </c>
      <c r="H69" s="4">
        <f t="shared" si="11"/>
        <v>0.7160329912888127</v>
      </c>
      <c r="I69" s="5">
        <f t="shared" si="12"/>
        <v>1.2489573335660076</v>
      </c>
      <c r="J69" s="9">
        <f t="shared" si="13"/>
        <v>0.24895733356600758</v>
      </c>
      <c r="K69" s="7">
        <f t="shared" si="10"/>
        <v>0.6490909090909103</v>
      </c>
      <c r="L69" s="5">
        <f t="shared" si="7"/>
        <v>0.0052847139648566615</v>
      </c>
      <c r="M69" s="6">
        <f t="shared" si="14"/>
        <v>0.00660038226220642</v>
      </c>
      <c r="O69">
        <f t="shared" si="8"/>
        <v>63000</v>
      </c>
      <c r="P69">
        <f t="shared" si="15"/>
        <v>15233.496126289056</v>
      </c>
    </row>
    <row r="70" spans="1:16" ht="13.5" thickBot="1">
      <c r="A70" s="3">
        <f t="shared" si="16"/>
        <v>46</v>
      </c>
      <c r="B70" s="3"/>
      <c r="C70" s="11">
        <v>460</v>
      </c>
      <c r="D70" s="12">
        <v>145</v>
      </c>
      <c r="E70" s="42">
        <f t="shared" si="0"/>
        <v>0</v>
      </c>
      <c r="F70" s="3"/>
      <c r="G70" s="4">
        <f t="shared" si="9"/>
        <v>1.8836782192262123</v>
      </c>
      <c r="H70" s="4">
        <f t="shared" si="11"/>
        <v>0.741605598120556</v>
      </c>
      <c r="I70" s="5">
        <f t="shared" si="12"/>
        <v>1.2935629526219365</v>
      </c>
      <c r="J70" s="9">
        <f t="shared" si="13"/>
        <v>0.29356295262193655</v>
      </c>
      <c r="K70" s="7">
        <f t="shared" si="10"/>
        <v>0.663515151515151</v>
      </c>
      <c r="L70" s="5">
        <f t="shared" si="7"/>
        <v>0.005402152052964573</v>
      </c>
      <c r="M70" s="6">
        <f t="shared" si="14"/>
        <v>0.006988023760145509</v>
      </c>
      <c r="O70">
        <f t="shared" si="8"/>
        <v>66700</v>
      </c>
      <c r="P70">
        <f t="shared" si="15"/>
        <v>17872.018262428814</v>
      </c>
    </row>
    <row r="71" spans="1:21" ht="13.5" thickBot="1">
      <c r="A71" s="3">
        <f t="shared" si="16"/>
        <v>47</v>
      </c>
      <c r="B71" s="3"/>
      <c r="C71" s="11">
        <v>470</v>
      </c>
      <c r="D71" s="12">
        <v>135</v>
      </c>
      <c r="E71" s="42">
        <f t="shared" si="0"/>
        <v>0</v>
      </c>
      <c r="F71" s="3"/>
      <c r="G71" s="4">
        <f t="shared" si="9"/>
        <v>1.7537693765209563</v>
      </c>
      <c r="H71" s="4">
        <f t="shared" si="11"/>
        <v>0.6904603844570694</v>
      </c>
      <c r="I71" s="5">
        <f t="shared" si="12"/>
        <v>1.2043517145100788</v>
      </c>
      <c r="J71" s="9">
        <f t="shared" si="13"/>
        <v>0.20435171451007883</v>
      </c>
      <c r="K71" s="7">
        <f t="shared" si="10"/>
        <v>0.6779393939393952</v>
      </c>
      <c r="L71" s="5">
        <f t="shared" si="7"/>
        <v>0.0055195901410725135</v>
      </c>
      <c r="M71" s="6">
        <f t="shared" si="14"/>
        <v>0.00664752784979361</v>
      </c>
      <c r="O71">
        <f t="shared" si="8"/>
        <v>63450</v>
      </c>
      <c r="P71">
        <f t="shared" si="15"/>
        <v>13560.540398568568</v>
      </c>
      <c r="U71" s="40"/>
    </row>
    <row r="72" spans="1:16" ht="13.5" thickBot="1">
      <c r="A72" s="3">
        <f t="shared" si="16"/>
        <v>48</v>
      </c>
      <c r="B72" s="3"/>
      <c r="C72" s="11">
        <v>480</v>
      </c>
      <c r="D72" s="12">
        <v>115</v>
      </c>
      <c r="E72" s="42">
        <f t="shared" si="0"/>
        <v>0</v>
      </c>
      <c r="F72" s="3"/>
      <c r="G72" s="4">
        <f t="shared" si="9"/>
        <v>1.4939516911104442</v>
      </c>
      <c r="H72" s="4">
        <f t="shared" si="11"/>
        <v>0.5881699571300961</v>
      </c>
      <c r="I72" s="5">
        <f t="shared" si="12"/>
        <v>1.0259292382863634</v>
      </c>
      <c r="J72" s="9">
        <f t="shared" si="13"/>
        <v>0.0259292382863634</v>
      </c>
      <c r="K72" s="7">
        <f t="shared" si="10"/>
        <v>0.6923636363636341</v>
      </c>
      <c r="L72" s="5">
        <f t="shared" si="7"/>
        <v>0.00563702822918041</v>
      </c>
      <c r="M72" s="6">
        <f t="shared" si="14"/>
        <v>0.005783192077361787</v>
      </c>
      <c r="O72">
        <f t="shared" si="8"/>
        <v>55200</v>
      </c>
      <c r="P72">
        <f t="shared" si="15"/>
        <v>4249.062534708326</v>
      </c>
    </row>
    <row r="73" spans="1:16" ht="13.5" thickBot="1">
      <c r="A73" s="3">
        <f t="shared" si="16"/>
        <v>49</v>
      </c>
      <c r="B73" s="3"/>
      <c r="C73" s="11">
        <v>490</v>
      </c>
      <c r="D73" s="12">
        <v>145</v>
      </c>
      <c r="E73" s="42">
        <f t="shared" si="0"/>
        <v>0</v>
      </c>
      <c r="F73" s="3"/>
      <c r="G73" s="4">
        <f t="shared" si="9"/>
        <v>1.8836782192262123</v>
      </c>
      <c r="H73" s="4">
        <f t="shared" si="11"/>
        <v>0.741605598120556</v>
      </c>
      <c r="I73" s="5">
        <f t="shared" si="12"/>
        <v>1.2935629526219365</v>
      </c>
      <c r="J73" s="9">
        <f t="shared" si="13"/>
        <v>0.29356295262193655</v>
      </c>
      <c r="K73" s="7">
        <f t="shared" si="10"/>
        <v>0.7067878787878819</v>
      </c>
      <c r="L73" s="5">
        <f t="shared" si="7"/>
        <v>0.005754466317288379</v>
      </c>
      <c r="M73" s="6">
        <f t="shared" si="14"/>
        <v>0.007443764440155038</v>
      </c>
      <c r="O73">
        <f t="shared" si="8"/>
        <v>71050</v>
      </c>
      <c r="P73">
        <f t="shared" si="15"/>
        <v>19037.584670848082</v>
      </c>
    </row>
    <row r="74" spans="1:16" ht="13.5" thickBot="1">
      <c r="A74" s="3">
        <f t="shared" si="16"/>
        <v>50</v>
      </c>
      <c r="B74" s="3"/>
      <c r="C74" s="11">
        <v>500</v>
      </c>
      <c r="D74" s="12">
        <v>155</v>
      </c>
      <c r="E74" s="42">
        <f t="shared" si="0"/>
        <v>0</v>
      </c>
      <c r="F74" s="3"/>
      <c r="G74" s="4">
        <f t="shared" si="9"/>
        <v>2.013587061931468</v>
      </c>
      <c r="H74" s="4">
        <f t="shared" si="11"/>
        <v>0.7927508117840426</v>
      </c>
      <c r="I74" s="5">
        <f t="shared" si="12"/>
        <v>1.382774190733794</v>
      </c>
      <c r="J74" s="9">
        <f t="shared" si="13"/>
        <v>0.38277419073379404</v>
      </c>
      <c r="K74" s="7">
        <f t="shared" si="10"/>
        <v>0.721212121212119</v>
      </c>
      <c r="L74" s="5">
        <f t="shared" si="7"/>
        <v>0.005871904405396262</v>
      </c>
      <c r="M74" s="6">
        <f t="shared" si="14"/>
        <v>0.008119517862238017</v>
      </c>
      <c r="O74">
        <f t="shared" si="8"/>
        <v>77500</v>
      </c>
      <c r="P74">
        <f t="shared" si="15"/>
        <v>24426.10680698784</v>
      </c>
    </row>
    <row r="75" spans="1:16" ht="13.5" thickBot="1">
      <c r="A75" s="3">
        <f t="shared" si="16"/>
        <v>51</v>
      </c>
      <c r="B75" s="3"/>
      <c r="C75" s="11">
        <v>510</v>
      </c>
      <c r="D75" s="12">
        <v>95</v>
      </c>
      <c r="E75" s="42">
        <f t="shared" si="0"/>
        <v>0</v>
      </c>
      <c r="F75" s="3"/>
      <c r="G75" s="4">
        <f t="shared" si="9"/>
        <v>1.2341340056999321</v>
      </c>
      <c r="H75" s="4">
        <f t="shared" si="11"/>
        <v>0.4858795298031229</v>
      </c>
      <c r="I75" s="5">
        <f t="shared" si="12"/>
        <v>0.847506762062648</v>
      </c>
      <c r="J75" s="9">
        <f t="shared" si="13"/>
        <v>-0.15249323793735203</v>
      </c>
      <c r="K75" s="7">
        <f t="shared" si="10"/>
        <v>0.7356363636363632</v>
      </c>
      <c r="L75" s="5">
        <f t="shared" si="7"/>
        <v>0.005989342493504203</v>
      </c>
      <c r="M75" s="6">
        <f t="shared" si="14"/>
        <v>0.005076008263553973</v>
      </c>
      <c r="O75">
        <f t="shared" si="8"/>
        <v>48450</v>
      </c>
      <c r="P75">
        <f t="shared" si="15"/>
        <v>5685.371056872405</v>
      </c>
    </row>
    <row r="76" spans="1:16" ht="13.5" thickBot="1">
      <c r="A76" s="3">
        <f t="shared" si="16"/>
        <v>52</v>
      </c>
      <c r="B76" s="3"/>
      <c r="C76" s="11">
        <v>520</v>
      </c>
      <c r="D76" s="12">
        <v>140</v>
      </c>
      <c r="E76" s="42">
        <f t="shared" si="0"/>
        <v>0</v>
      </c>
      <c r="F76" s="3"/>
      <c r="G76" s="4">
        <f t="shared" si="9"/>
        <v>1.8187237978735842</v>
      </c>
      <c r="H76" s="4">
        <f t="shared" si="11"/>
        <v>0.7160329912888127</v>
      </c>
      <c r="I76" s="5">
        <f t="shared" si="12"/>
        <v>1.2489573335660076</v>
      </c>
      <c r="J76" s="9">
        <f t="shared" si="13"/>
        <v>0.24895733356600758</v>
      </c>
      <c r="K76" s="7">
        <f t="shared" si="10"/>
        <v>0.7500606060606074</v>
      </c>
      <c r="L76" s="5">
        <f t="shared" si="7"/>
        <v>0.006106780581612142</v>
      </c>
      <c r="M76" s="6">
        <f t="shared" si="14"/>
        <v>0.007627108391882974</v>
      </c>
      <c r="O76">
        <f t="shared" si="8"/>
        <v>72800</v>
      </c>
      <c r="P76">
        <f t="shared" si="15"/>
        <v>17603.151079267354</v>
      </c>
    </row>
    <row r="77" spans="1:16" ht="13.5" thickBot="1">
      <c r="A77" s="3">
        <f t="shared" si="16"/>
        <v>53</v>
      </c>
      <c r="B77" s="3"/>
      <c r="C77" s="11">
        <v>530</v>
      </c>
      <c r="D77" s="12">
        <v>125</v>
      </c>
      <c r="E77" s="42">
        <f t="shared" si="0"/>
        <v>0</v>
      </c>
      <c r="F77" s="3"/>
      <c r="G77" s="4">
        <f t="shared" si="9"/>
        <v>1.6238605338157002</v>
      </c>
      <c r="H77" s="4">
        <f t="shared" si="11"/>
        <v>0.6393151707935827</v>
      </c>
      <c r="I77" s="5">
        <f t="shared" si="12"/>
        <v>1.1151404763982211</v>
      </c>
      <c r="J77" s="9">
        <f t="shared" si="13"/>
        <v>0.11514047639822111</v>
      </c>
      <c r="K77" s="7">
        <f t="shared" si="10"/>
        <v>0.7644848484848481</v>
      </c>
      <c r="L77" s="5">
        <f t="shared" si="7"/>
        <v>0.006224218669720054</v>
      </c>
      <c r="M77" s="6">
        <f t="shared" si="14"/>
        <v>0.006940878172558323</v>
      </c>
      <c r="O77">
        <f t="shared" si="8"/>
        <v>66250</v>
      </c>
      <c r="P77">
        <f t="shared" si="15"/>
        <v>9991.673215407109</v>
      </c>
    </row>
    <row r="78" spans="1:16" ht="13.5" thickBot="1">
      <c r="A78" s="3">
        <f t="shared" si="16"/>
        <v>54</v>
      </c>
      <c r="B78" s="3"/>
      <c r="C78" s="11">
        <v>540</v>
      </c>
      <c r="D78" s="12">
        <v>115</v>
      </c>
      <c r="E78" s="42">
        <f t="shared" si="0"/>
        <v>0</v>
      </c>
      <c r="F78" s="3"/>
      <c r="G78" s="4">
        <f t="shared" si="9"/>
        <v>1.4939516911104442</v>
      </c>
      <c r="H78" s="4">
        <f t="shared" si="11"/>
        <v>0.5881699571300961</v>
      </c>
      <c r="I78" s="5">
        <f t="shared" si="12"/>
        <v>1.0259292382863634</v>
      </c>
      <c r="J78" s="9">
        <f t="shared" si="13"/>
        <v>0.0259292382863634</v>
      </c>
      <c r="K78" s="7">
        <f t="shared" si="10"/>
        <v>0.7789090909090923</v>
      </c>
      <c r="L78" s="5">
        <f t="shared" si="7"/>
        <v>0.006341656757827994</v>
      </c>
      <c r="M78" s="6">
        <f t="shared" si="14"/>
        <v>0.006506091087032043</v>
      </c>
      <c r="O78">
        <f t="shared" si="8"/>
        <v>62100</v>
      </c>
      <c r="P78">
        <f t="shared" si="15"/>
        <v>4780.195351546866</v>
      </c>
    </row>
    <row r="79" spans="1:16" ht="13.5" thickBot="1">
      <c r="A79" s="3">
        <f t="shared" si="16"/>
        <v>55</v>
      </c>
      <c r="B79" s="3"/>
      <c r="C79" s="11">
        <v>550</v>
      </c>
      <c r="D79" s="12">
        <v>170</v>
      </c>
      <c r="E79" s="42">
        <f t="shared" si="0"/>
        <v>0</v>
      </c>
      <c r="F79" s="3"/>
      <c r="G79" s="4">
        <f t="shared" si="9"/>
        <v>2.2084503259893524</v>
      </c>
      <c r="H79" s="4">
        <f t="shared" si="11"/>
        <v>0.8694686322792726</v>
      </c>
      <c r="I79" s="5">
        <f t="shared" si="12"/>
        <v>1.5165910479015807</v>
      </c>
      <c r="J79" s="9">
        <f t="shared" si="13"/>
        <v>0.5165910479015807</v>
      </c>
      <c r="K79" s="7">
        <f t="shared" si="10"/>
        <v>0.7933333333333294</v>
      </c>
      <c r="L79" s="5">
        <f t="shared" si="7"/>
        <v>0.006459094845935876</v>
      </c>
      <c r="M79" s="6">
        <f t="shared" si="14"/>
        <v>0.00979580542089359</v>
      </c>
      <c r="O79">
        <f t="shared" si="8"/>
        <v>93500</v>
      </c>
      <c r="P79">
        <f t="shared" si="15"/>
        <v>35118.71748768663</v>
      </c>
    </row>
    <row r="80" spans="1:16" ht="13.5" thickBot="1">
      <c r="A80" s="3">
        <f t="shared" si="16"/>
        <v>56</v>
      </c>
      <c r="B80" s="3"/>
      <c r="C80" s="11">
        <v>560</v>
      </c>
      <c r="D80" s="12">
        <v>170</v>
      </c>
      <c r="E80" s="42">
        <f t="shared" si="0"/>
        <v>0</v>
      </c>
      <c r="F80" s="3"/>
      <c r="G80" s="4">
        <f t="shared" si="9"/>
        <v>2.2084503259893524</v>
      </c>
      <c r="H80" s="4">
        <f t="shared" si="11"/>
        <v>0.8694686322792726</v>
      </c>
      <c r="I80" s="5">
        <f t="shared" si="12"/>
        <v>1.5165910479015807</v>
      </c>
      <c r="J80" s="9">
        <f t="shared" si="13"/>
        <v>0.5165910479015807</v>
      </c>
      <c r="K80" s="7">
        <f t="shared" si="10"/>
        <v>0.8077575757575772</v>
      </c>
      <c r="L80" s="5">
        <f t="shared" si="7"/>
        <v>0.006576532934043846</v>
      </c>
      <c r="M80" s="6">
        <f t="shared" si="14"/>
        <v>0.009973910974000813</v>
      </c>
      <c r="O80">
        <f t="shared" si="8"/>
        <v>95200</v>
      </c>
      <c r="P80">
        <f t="shared" si="15"/>
        <v>35757.23962382638</v>
      </c>
    </row>
    <row r="81" spans="1:16" ht="13.5" thickBot="1">
      <c r="A81" s="3">
        <f t="shared" si="16"/>
        <v>57</v>
      </c>
      <c r="B81" s="3"/>
      <c r="C81" s="11">
        <v>570</v>
      </c>
      <c r="D81" s="12"/>
      <c r="E81" s="42">
        <f t="shared" si="0"/>
        <v>102.0979020979021</v>
      </c>
      <c r="F81" s="3"/>
      <c r="G81" s="4">
        <f t="shared" si="9"/>
        <v>1.3263420304172993</v>
      </c>
      <c r="H81" s="4">
        <f t="shared" si="11"/>
        <v>0.5221819017390942</v>
      </c>
      <c r="I81" s="5">
        <f t="shared" si="12"/>
        <v>0.9108280254777079</v>
      </c>
      <c r="J81" s="9">
        <f t="shared" si="13"/>
        <v>-0.08917197452229209</v>
      </c>
      <c r="K81" s="7">
        <f t="shared" si="10"/>
        <v>0.8221818181818179</v>
      </c>
      <c r="L81" s="5">
        <f t="shared" si="7"/>
        <v>0.006693971022151757</v>
      </c>
      <c r="M81" s="6">
        <f t="shared" si="14"/>
        <v>0.006097056408711479</v>
      </c>
      <c r="O81">
        <f t="shared" si="8"/>
        <v>58195.804195804194</v>
      </c>
      <c r="P81">
        <f t="shared" si="15"/>
        <v>60504.23824003386</v>
      </c>
    </row>
    <row r="82" spans="1:16" ht="13.5" thickBot="1">
      <c r="A82" s="3">
        <f t="shared" si="16"/>
        <v>58</v>
      </c>
      <c r="B82" s="3"/>
      <c r="C82" s="11">
        <v>580</v>
      </c>
      <c r="D82" s="12">
        <v>150</v>
      </c>
      <c r="E82" s="42">
        <f t="shared" si="0"/>
        <v>0</v>
      </c>
      <c r="F82" s="3" t="s">
        <v>49</v>
      </c>
      <c r="G82" s="4">
        <f t="shared" si="9"/>
        <v>1.9486326405788403</v>
      </c>
      <c r="H82" s="4">
        <f t="shared" si="11"/>
        <v>0.7671782049522994</v>
      </c>
      <c r="I82" s="5">
        <f t="shared" si="12"/>
        <v>1.3381685716778653</v>
      </c>
      <c r="J82" s="9">
        <f t="shared" si="13"/>
        <v>0.3381685716778653</v>
      </c>
      <c r="K82" s="7">
        <f t="shared" si="10"/>
        <v>0.8366060606060621</v>
      </c>
      <c r="L82" s="5">
        <f t="shared" si="7"/>
        <v>0.006811409110259697</v>
      </c>
      <c r="M82" s="6">
        <f t="shared" si="14"/>
        <v>0.009114813600189819</v>
      </c>
      <c r="O82">
        <f t="shared" si="8"/>
        <v>87000</v>
      </c>
      <c r="P82">
        <f t="shared" si="15"/>
        <v>25434.283896105895</v>
      </c>
    </row>
    <row r="83" spans="1:16" ht="13.5" thickBot="1">
      <c r="A83" s="3">
        <f t="shared" si="16"/>
        <v>59</v>
      </c>
      <c r="B83" s="3"/>
      <c r="C83" s="11">
        <v>590</v>
      </c>
      <c r="D83" s="12">
        <v>135</v>
      </c>
      <c r="E83" s="42">
        <f t="shared" si="0"/>
        <v>0</v>
      </c>
      <c r="F83" s="3"/>
      <c r="G83" s="4">
        <f t="shared" si="9"/>
        <v>1.7537693765209563</v>
      </c>
      <c r="H83" s="4">
        <f t="shared" si="11"/>
        <v>0.6904603844570694</v>
      </c>
      <c r="I83" s="5">
        <f t="shared" si="12"/>
        <v>1.2043517145100788</v>
      </c>
      <c r="J83" s="9">
        <f t="shared" si="13"/>
        <v>0.20435171451007883</v>
      </c>
      <c r="K83" s="7">
        <f t="shared" si="10"/>
        <v>0.8510303030303028</v>
      </c>
      <c r="L83" s="5">
        <f t="shared" si="7"/>
        <v>0.006928847198367609</v>
      </c>
      <c r="M83" s="6">
        <f t="shared" si="14"/>
        <v>0.008344769002932385</v>
      </c>
      <c r="O83">
        <f t="shared" si="8"/>
        <v>79650</v>
      </c>
      <c r="P83">
        <f t="shared" si="15"/>
        <v>17022.80603224565</v>
      </c>
    </row>
    <row r="84" spans="1:16" ht="13.5" thickBot="1">
      <c r="A84" s="3">
        <f t="shared" si="16"/>
        <v>60</v>
      </c>
      <c r="B84" s="3"/>
      <c r="C84" s="11">
        <v>600</v>
      </c>
      <c r="D84" s="12">
        <v>140</v>
      </c>
      <c r="E84" s="42">
        <f t="shared" si="0"/>
        <v>0</v>
      </c>
      <c r="F84" s="3"/>
      <c r="G84" s="4">
        <f t="shared" si="9"/>
        <v>1.8187237978735842</v>
      </c>
      <c r="H84" s="4">
        <f t="shared" si="11"/>
        <v>0.7160329912888127</v>
      </c>
      <c r="I84" s="5">
        <f t="shared" si="12"/>
        <v>1.2489573335660076</v>
      </c>
      <c r="J84" s="9">
        <f t="shared" si="13"/>
        <v>0.24895733356600758</v>
      </c>
      <c r="K84" s="7">
        <f t="shared" si="10"/>
        <v>0.8654545454545435</v>
      </c>
      <c r="L84" s="5">
        <f t="shared" si="7"/>
        <v>0.007046285286475521</v>
      </c>
      <c r="M84" s="6">
        <f t="shared" si="14"/>
        <v>0.008800509682941857</v>
      </c>
      <c r="O84">
        <f t="shared" si="8"/>
        <v>84000</v>
      </c>
      <c r="P84">
        <f t="shared" si="15"/>
        <v>20311.328168385407</v>
      </c>
    </row>
    <row r="85" spans="1:16" ht="13.5" thickBot="1">
      <c r="A85" s="3">
        <f t="shared" si="16"/>
        <v>61</v>
      </c>
      <c r="B85" s="3"/>
      <c r="C85" s="11">
        <v>610</v>
      </c>
      <c r="D85" s="12">
        <v>135</v>
      </c>
      <c r="E85" s="42">
        <f t="shared" si="0"/>
        <v>0</v>
      </c>
      <c r="F85" s="3"/>
      <c r="G85" s="4">
        <f t="shared" si="9"/>
        <v>1.7537693765209563</v>
      </c>
      <c r="H85" s="4">
        <f t="shared" si="11"/>
        <v>0.6904603844570694</v>
      </c>
      <c r="I85" s="5">
        <f t="shared" si="12"/>
        <v>1.2043517145100788</v>
      </c>
      <c r="J85" s="9">
        <f t="shared" si="13"/>
        <v>0.20435171451007883</v>
      </c>
      <c r="K85" s="7">
        <f t="shared" si="10"/>
        <v>0.8798787878787877</v>
      </c>
      <c r="L85" s="5">
        <f t="shared" si="7"/>
        <v>0.007163723374583461</v>
      </c>
      <c r="M85" s="6">
        <f t="shared" si="14"/>
        <v>0.008627642528455519</v>
      </c>
      <c r="O85">
        <f t="shared" si="8"/>
        <v>82350</v>
      </c>
      <c r="P85">
        <f t="shared" si="15"/>
        <v>17599.850304525164</v>
      </c>
    </row>
    <row r="86" spans="1:16" ht="13.5" thickBot="1">
      <c r="A86" s="3">
        <f t="shared" si="16"/>
        <v>62</v>
      </c>
      <c r="B86" s="3"/>
      <c r="C86" s="11">
        <v>620</v>
      </c>
      <c r="D86" s="12">
        <v>150</v>
      </c>
      <c r="E86" s="42">
        <f t="shared" si="0"/>
        <v>0</v>
      </c>
      <c r="F86" s="3"/>
      <c r="G86" s="4">
        <f t="shared" si="9"/>
        <v>1.9486326405788403</v>
      </c>
      <c r="H86" s="4">
        <f t="shared" si="11"/>
        <v>0.7671782049522994</v>
      </c>
      <c r="I86" s="5">
        <f t="shared" si="12"/>
        <v>1.3381685716778653</v>
      </c>
      <c r="J86" s="9">
        <f t="shared" si="13"/>
        <v>0.3381685716778653</v>
      </c>
      <c r="K86" s="7">
        <f t="shared" si="10"/>
        <v>0.8943030303030319</v>
      </c>
      <c r="L86" s="5">
        <f t="shared" si="7"/>
        <v>0.0072811614626914</v>
      </c>
      <c r="M86" s="6">
        <f t="shared" si="14"/>
        <v>0.009743421434685668</v>
      </c>
      <c r="O86">
        <f t="shared" si="8"/>
        <v>93000</v>
      </c>
      <c r="P86">
        <f t="shared" si="15"/>
        <v>27188.37244066492</v>
      </c>
    </row>
    <row r="87" spans="1:16" ht="13.5" thickBot="1">
      <c r="A87" s="3">
        <f t="shared" si="16"/>
        <v>63</v>
      </c>
      <c r="B87" s="3"/>
      <c r="C87" s="11">
        <v>630</v>
      </c>
      <c r="D87" s="43">
        <v>110</v>
      </c>
      <c r="E87" s="42">
        <f t="shared" si="0"/>
        <v>0</v>
      </c>
      <c r="F87" s="3"/>
      <c r="G87" s="4">
        <f t="shared" si="9"/>
        <v>1.4289972697578162</v>
      </c>
      <c r="H87" s="4">
        <f t="shared" si="11"/>
        <v>0.5625973502983528</v>
      </c>
      <c r="I87" s="5">
        <f t="shared" si="12"/>
        <v>0.9813236192304345</v>
      </c>
      <c r="J87" s="9">
        <f t="shared" si="13"/>
        <v>-0.01867638076956546</v>
      </c>
      <c r="K87" s="7">
        <f t="shared" si="10"/>
        <v>0.9087272727272726</v>
      </c>
      <c r="L87" s="5">
        <f t="shared" si="7"/>
        <v>0.007398599550799312</v>
      </c>
      <c r="M87" s="6">
        <f t="shared" si="14"/>
        <v>0.007260420488427048</v>
      </c>
      <c r="O87">
        <f t="shared" si="8"/>
        <v>69300</v>
      </c>
      <c r="P87">
        <f t="shared" si="15"/>
        <v>2426.8945768046774</v>
      </c>
    </row>
    <row r="88" spans="1:16" ht="13.5" thickBot="1">
      <c r="A88" s="3">
        <f t="shared" si="16"/>
        <v>64</v>
      </c>
      <c r="B88" s="3"/>
      <c r="C88" s="11">
        <v>640</v>
      </c>
      <c r="D88" s="43">
        <v>110</v>
      </c>
      <c r="E88" s="42">
        <f t="shared" si="0"/>
        <v>0</v>
      </c>
      <c r="F88" s="3"/>
      <c r="G88" s="4">
        <f t="shared" si="9"/>
        <v>1.4289972697578162</v>
      </c>
      <c r="H88" s="4">
        <f t="shared" si="11"/>
        <v>0.5625973502983528</v>
      </c>
      <c r="I88" s="5">
        <f t="shared" si="12"/>
        <v>0.9813236192304345</v>
      </c>
      <c r="J88" s="9">
        <f t="shared" si="13"/>
        <v>-0.01867638076956546</v>
      </c>
      <c r="K88" s="7">
        <f t="shared" si="10"/>
        <v>0.9231515151515133</v>
      </c>
      <c r="L88" s="5">
        <f t="shared" si="7"/>
        <v>0.007516037638907224</v>
      </c>
      <c r="M88" s="6">
        <f t="shared" si="14"/>
        <v>0.007375665258084607</v>
      </c>
      <c r="O88">
        <f t="shared" si="8"/>
        <v>70400</v>
      </c>
      <c r="P88">
        <f t="shared" si="15"/>
        <v>2465.416712944434</v>
      </c>
    </row>
    <row r="89" spans="1:16" ht="13.5" thickBot="1">
      <c r="A89" s="3">
        <f t="shared" si="16"/>
        <v>65</v>
      </c>
      <c r="B89" s="3"/>
      <c r="C89" s="11">
        <v>650</v>
      </c>
      <c r="D89" s="43">
        <v>145</v>
      </c>
      <c r="E89" s="42">
        <f aca="true" t="shared" si="17" ref="E89:E99">IF(AND(D89="",C89&lt;&gt;""),$J$16,0)</f>
        <v>0</v>
      </c>
      <c r="F89" s="3"/>
      <c r="G89" s="4">
        <f t="shared" si="9"/>
        <v>1.8836782192262123</v>
      </c>
      <c r="H89" s="4">
        <f aca="true" t="shared" si="18" ref="H89:H120">G89/2.54</f>
        <v>0.741605598120556</v>
      </c>
      <c r="I89" s="5">
        <f aca="true" t="shared" si="19" ref="I89:I120">(G89/$J$13)</f>
        <v>1.2935629526219365</v>
      </c>
      <c r="J89" s="9">
        <f aca="true" t="shared" si="20" ref="J89:J120">IF(C89&gt;0,I89-1,0)</f>
        <v>0.29356295262193655</v>
      </c>
      <c r="K89" s="7">
        <f t="shared" si="10"/>
        <v>0.9375757575757575</v>
      </c>
      <c r="L89" s="5">
        <f t="shared" si="7"/>
        <v>0.007633475727015164</v>
      </c>
      <c r="M89" s="6">
        <f aca="true" t="shared" si="21" ref="M89:M120">L89*I89</f>
        <v>0.009874381400205618</v>
      </c>
      <c r="O89">
        <f t="shared" si="8"/>
        <v>94250</v>
      </c>
      <c r="P89">
        <f aca="true" t="shared" si="22" ref="P89:P120">C89*ABS(D89-O$207)</f>
        <v>25253.938849084192</v>
      </c>
    </row>
    <row r="90" spans="1:16" ht="13.5" thickBot="1">
      <c r="A90" s="3">
        <f aca="true" t="shared" si="23" ref="A90:A121">A89+1</f>
        <v>66</v>
      </c>
      <c r="B90" s="3"/>
      <c r="C90" s="11">
        <v>660</v>
      </c>
      <c r="D90" s="43">
        <v>120</v>
      </c>
      <c r="E90" s="42">
        <f t="shared" si="17"/>
        <v>0</v>
      </c>
      <c r="F90" s="3"/>
      <c r="G90" s="4">
        <f t="shared" si="9"/>
        <v>1.5589061124630723</v>
      </c>
      <c r="H90" s="4">
        <f t="shared" si="18"/>
        <v>0.6137425639618395</v>
      </c>
      <c r="I90" s="5">
        <f t="shared" si="19"/>
        <v>1.0705348573422924</v>
      </c>
      <c r="J90" s="9">
        <f t="shared" si="20"/>
        <v>0.07053485734229237</v>
      </c>
      <c r="K90" s="7">
        <f t="shared" si="10"/>
        <v>0.9520000000000053</v>
      </c>
      <c r="L90" s="5">
        <f aca="true" t="shared" si="24" ref="L90:L153">(K90/K$206)</f>
        <v>0.007750913815123133</v>
      </c>
      <c r="M90" s="6">
        <f t="shared" si="21"/>
        <v>0.008297623415345247</v>
      </c>
      <c r="O90">
        <f aca="true" t="shared" si="25" ref="O90:O153">(D90+E90)*C90</f>
        <v>79200</v>
      </c>
      <c r="P90">
        <f t="shared" si="22"/>
        <v>9142.460985223948</v>
      </c>
    </row>
    <row r="91" spans="1:16" ht="13.5" thickBot="1">
      <c r="A91" s="3">
        <f t="shared" si="23"/>
        <v>67</v>
      </c>
      <c r="B91" s="3"/>
      <c r="C91" s="11">
        <v>670</v>
      </c>
      <c r="D91" s="43">
        <v>120</v>
      </c>
      <c r="E91" s="42">
        <f t="shared" si="17"/>
        <v>0</v>
      </c>
      <c r="F91" s="3"/>
      <c r="G91" s="4">
        <f aca="true" t="shared" si="26" ref="G91:G154">(D91+E91)/$J$19</f>
        <v>1.5589061124630723</v>
      </c>
      <c r="H91" s="4">
        <f t="shared" si="18"/>
        <v>0.6137425639618395</v>
      </c>
      <c r="I91" s="5">
        <f t="shared" si="19"/>
        <v>1.0705348573422924</v>
      </c>
      <c r="J91" s="9">
        <f t="shared" si="20"/>
        <v>0.07053485734229237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0.007868351903230986</v>
      </c>
      <c r="M91" s="6">
        <f t="shared" si="21"/>
        <v>0.008423344982244337</v>
      </c>
      <c r="O91">
        <f t="shared" si="25"/>
        <v>80400</v>
      </c>
      <c r="P91">
        <f t="shared" si="22"/>
        <v>9280.983121363704</v>
      </c>
    </row>
    <row r="92" spans="1:16" ht="13.5" thickBot="1">
      <c r="A92" s="3">
        <f t="shared" si="23"/>
        <v>68</v>
      </c>
      <c r="B92" s="3"/>
      <c r="C92" s="11">
        <v>680</v>
      </c>
      <c r="D92" s="43">
        <v>115</v>
      </c>
      <c r="E92" s="42">
        <f t="shared" si="17"/>
        <v>0</v>
      </c>
      <c r="F92" s="3"/>
      <c r="G92" s="4">
        <f t="shared" si="26"/>
        <v>1.4939516911104442</v>
      </c>
      <c r="H92" s="4">
        <f t="shared" si="18"/>
        <v>0.5881699571300961</v>
      </c>
      <c r="I92" s="5">
        <f t="shared" si="19"/>
        <v>1.0259292382863634</v>
      </c>
      <c r="J92" s="9">
        <f t="shared" si="20"/>
        <v>0.0259292382863634</v>
      </c>
      <c r="K92" s="7">
        <f t="shared" si="27"/>
        <v>0.9808484848484866</v>
      </c>
      <c r="L92" s="5">
        <f t="shared" si="24"/>
        <v>0.007985789991338955</v>
      </c>
      <c r="M92" s="6">
        <f t="shared" si="21"/>
        <v>0.008192855442929239</v>
      </c>
      <c r="O92">
        <f t="shared" si="25"/>
        <v>78200</v>
      </c>
      <c r="P92">
        <f t="shared" si="22"/>
        <v>6019.5052575034615</v>
      </c>
    </row>
    <row r="93" spans="1:16" ht="13.5" thickBot="1">
      <c r="A93" s="3">
        <f t="shared" si="23"/>
        <v>69</v>
      </c>
      <c r="B93" s="3"/>
      <c r="C93" s="11">
        <v>690</v>
      </c>
      <c r="D93" s="43">
        <v>120</v>
      </c>
      <c r="E93" s="42">
        <f t="shared" si="17"/>
        <v>0</v>
      </c>
      <c r="F93" s="3"/>
      <c r="G93" s="4">
        <f t="shared" si="26"/>
        <v>1.5589061124630723</v>
      </c>
      <c r="H93" s="4">
        <f t="shared" si="18"/>
        <v>0.6137425639618395</v>
      </c>
      <c r="I93" s="5">
        <f t="shared" si="19"/>
        <v>1.0705348573422924</v>
      </c>
      <c r="J93" s="9">
        <f t="shared" si="20"/>
        <v>0.07053485734229237</v>
      </c>
      <c r="K93" s="7">
        <f t="shared" si="27"/>
        <v>0.9952727272727273</v>
      </c>
      <c r="L93" s="5">
        <f t="shared" si="24"/>
        <v>0.008103228079446866</v>
      </c>
      <c r="M93" s="6">
        <f t="shared" si="21"/>
        <v>0.00867478811604271</v>
      </c>
      <c r="O93">
        <f t="shared" si="25"/>
        <v>82800</v>
      </c>
      <c r="P93">
        <f t="shared" si="22"/>
        <v>9558.027393643219</v>
      </c>
    </row>
    <row r="94" spans="1:16" ht="13.5" thickBot="1">
      <c r="A94" s="3">
        <f t="shared" si="23"/>
        <v>70</v>
      </c>
      <c r="B94" s="3"/>
      <c r="C94" s="11">
        <v>700</v>
      </c>
      <c r="D94" s="43">
        <v>125</v>
      </c>
      <c r="E94" s="42">
        <f t="shared" si="17"/>
        <v>0</v>
      </c>
      <c r="F94" s="3"/>
      <c r="G94" s="4">
        <f t="shared" si="26"/>
        <v>1.6238605338157002</v>
      </c>
      <c r="H94" s="4">
        <f t="shared" si="18"/>
        <v>0.6393151707935827</v>
      </c>
      <c r="I94" s="5">
        <f t="shared" si="19"/>
        <v>1.1151404763982211</v>
      </c>
      <c r="J94" s="9">
        <f t="shared" si="20"/>
        <v>0.11514047639822111</v>
      </c>
      <c r="K94" s="7">
        <f t="shared" si="27"/>
        <v>1.009696969696968</v>
      </c>
      <c r="L94" s="5">
        <f t="shared" si="24"/>
        <v>0.008220666167554779</v>
      </c>
      <c r="M94" s="6">
        <f t="shared" si="21"/>
        <v>0.009167197586397774</v>
      </c>
      <c r="O94">
        <f t="shared" si="25"/>
        <v>87500</v>
      </c>
      <c r="P94">
        <f t="shared" si="22"/>
        <v>13196.549529782975</v>
      </c>
    </row>
    <row r="95" spans="1:16" ht="13.5" thickBot="1">
      <c r="A95" s="3">
        <f t="shared" si="23"/>
        <v>71</v>
      </c>
      <c r="B95" s="3"/>
      <c r="C95" s="11">
        <v>710</v>
      </c>
      <c r="D95" s="43">
        <v>120</v>
      </c>
      <c r="E95" s="42">
        <f t="shared" si="17"/>
        <v>0</v>
      </c>
      <c r="F95" s="3"/>
      <c r="G95" s="4">
        <f t="shared" si="26"/>
        <v>1.5589061124630723</v>
      </c>
      <c r="H95" s="4">
        <f t="shared" si="18"/>
        <v>0.6137425639618395</v>
      </c>
      <c r="I95" s="5">
        <f t="shared" si="19"/>
        <v>1.0705348573422924</v>
      </c>
      <c r="J95" s="9">
        <f t="shared" si="20"/>
        <v>0.07053485734229237</v>
      </c>
      <c r="K95" s="7">
        <f t="shared" si="27"/>
        <v>1.0241212121212087</v>
      </c>
      <c r="L95" s="5">
        <f t="shared" si="24"/>
        <v>0.00833810425566269</v>
      </c>
      <c r="M95" s="6">
        <f t="shared" si="21"/>
        <v>0.00892623124984102</v>
      </c>
      <c r="O95">
        <f t="shared" si="25"/>
        <v>85200</v>
      </c>
      <c r="P95">
        <f t="shared" si="22"/>
        <v>9835.071665922731</v>
      </c>
    </row>
    <row r="96" spans="1:16" ht="13.5" thickBot="1">
      <c r="A96" s="3">
        <f t="shared" si="23"/>
        <v>72</v>
      </c>
      <c r="B96" s="3"/>
      <c r="C96" s="11">
        <v>720</v>
      </c>
      <c r="D96" s="43">
        <v>120</v>
      </c>
      <c r="E96" s="42">
        <f t="shared" si="17"/>
        <v>0</v>
      </c>
      <c r="F96" s="3"/>
      <c r="G96" s="4">
        <f t="shared" si="26"/>
        <v>1.5589061124630723</v>
      </c>
      <c r="H96" s="4">
        <f t="shared" si="18"/>
        <v>0.6137425639618395</v>
      </c>
      <c r="I96" s="5">
        <f t="shared" si="19"/>
        <v>1.0705348573422924</v>
      </c>
      <c r="J96" s="9">
        <f t="shared" si="20"/>
        <v>0.07053485734229237</v>
      </c>
      <c r="K96" s="7">
        <f t="shared" si="27"/>
        <v>1.0385454545454564</v>
      </c>
      <c r="L96" s="5">
        <f t="shared" si="24"/>
        <v>0.00845554234377066</v>
      </c>
      <c r="M96" s="6">
        <f t="shared" si="21"/>
        <v>0.009051952816740235</v>
      </c>
      <c r="O96">
        <f t="shared" si="25"/>
        <v>86400</v>
      </c>
      <c r="P96">
        <f t="shared" si="22"/>
        <v>9973.593802062489</v>
      </c>
    </row>
    <row r="97" spans="1:16" ht="13.5" thickBot="1">
      <c r="A97" s="3">
        <f t="shared" si="23"/>
        <v>73</v>
      </c>
      <c r="B97" s="3"/>
      <c r="C97" s="11">
        <v>730</v>
      </c>
      <c r="D97" s="43">
        <v>120</v>
      </c>
      <c r="E97" s="42">
        <f t="shared" si="17"/>
        <v>0</v>
      </c>
      <c r="F97" s="3"/>
      <c r="G97" s="4">
        <f t="shared" si="26"/>
        <v>1.5589061124630723</v>
      </c>
      <c r="H97" s="4">
        <f t="shared" si="18"/>
        <v>0.6137425639618395</v>
      </c>
      <c r="I97" s="5">
        <f t="shared" si="19"/>
        <v>1.0705348573422924</v>
      </c>
      <c r="J97" s="9">
        <f t="shared" si="20"/>
        <v>0.07053485734229237</v>
      </c>
      <c r="K97" s="7">
        <f t="shared" si="27"/>
        <v>1.052969696969697</v>
      </c>
      <c r="L97" s="5">
        <f t="shared" si="24"/>
        <v>0.00857298043187857</v>
      </c>
      <c r="M97" s="6">
        <f t="shared" si="21"/>
        <v>0.00917767438363939</v>
      </c>
      <c r="O97">
        <f t="shared" si="25"/>
        <v>87600</v>
      </c>
      <c r="P97">
        <f t="shared" si="22"/>
        <v>10112.115938202245</v>
      </c>
    </row>
    <row r="98" spans="1:16" ht="13.5" thickBot="1">
      <c r="A98" s="3">
        <f t="shared" si="23"/>
        <v>74</v>
      </c>
      <c r="B98" s="3"/>
      <c r="C98" s="11">
        <v>740</v>
      </c>
      <c r="D98" s="43">
        <v>115</v>
      </c>
      <c r="E98" s="42">
        <f t="shared" si="17"/>
        <v>0</v>
      </c>
      <c r="F98" s="3"/>
      <c r="G98" s="4">
        <f t="shared" si="26"/>
        <v>1.4939516911104442</v>
      </c>
      <c r="H98" s="4">
        <f t="shared" si="18"/>
        <v>0.5881699571300961</v>
      </c>
      <c r="I98" s="5">
        <f t="shared" si="19"/>
        <v>1.0259292382863634</v>
      </c>
      <c r="J98" s="9">
        <f t="shared" si="20"/>
        <v>0.0259292382863634</v>
      </c>
      <c r="K98" s="7">
        <f t="shared" si="27"/>
        <v>1.067393939393945</v>
      </c>
      <c r="L98" s="5">
        <f t="shared" si="24"/>
        <v>0.00869041851998654</v>
      </c>
      <c r="M98" s="6">
        <f t="shared" si="21"/>
        <v>0.008915754452599496</v>
      </c>
      <c r="O98">
        <f t="shared" si="25"/>
        <v>85100</v>
      </c>
      <c r="P98">
        <f t="shared" si="22"/>
        <v>6550.638074342002</v>
      </c>
    </row>
    <row r="99" spans="1:16" ht="13.5" thickBot="1">
      <c r="A99" s="3">
        <f t="shared" si="23"/>
        <v>75</v>
      </c>
      <c r="B99" s="3"/>
      <c r="C99" s="11">
        <v>750</v>
      </c>
      <c r="D99" s="43">
        <v>110</v>
      </c>
      <c r="E99" s="42">
        <f t="shared" si="17"/>
        <v>0</v>
      </c>
      <c r="F99" s="3"/>
      <c r="G99" s="4">
        <f t="shared" si="26"/>
        <v>1.4289972697578162</v>
      </c>
      <c r="H99" s="4">
        <f t="shared" si="18"/>
        <v>0.5625973502983528</v>
      </c>
      <c r="I99" s="5">
        <f t="shared" si="19"/>
        <v>0.9813236192304345</v>
      </c>
      <c r="J99" s="9">
        <f t="shared" si="20"/>
        <v>-0.01867638076956546</v>
      </c>
      <c r="K99" s="7">
        <f t="shared" si="27"/>
        <v>1.0818181818181785</v>
      </c>
      <c r="L99" s="5">
        <f t="shared" si="24"/>
        <v>0.008807856608094394</v>
      </c>
      <c r="M99" s="6">
        <f t="shared" si="21"/>
        <v>0.00864335772431789</v>
      </c>
      <c r="O99">
        <f t="shared" si="25"/>
        <v>82500</v>
      </c>
      <c r="P99">
        <f t="shared" si="22"/>
        <v>2889.1602104817584</v>
      </c>
    </row>
    <row r="100" spans="1:16" ht="13.5" thickBot="1">
      <c r="A100" s="3">
        <f t="shared" si="23"/>
        <v>76</v>
      </c>
      <c r="B100" s="3"/>
      <c r="C100" s="11">
        <v>760</v>
      </c>
      <c r="D100" s="43">
        <v>80</v>
      </c>
      <c r="E100" s="42">
        <f aca="true" t="shared" si="28" ref="E100:E152">IF(AND(D100="",C100&lt;&gt;""),$J$16,0)</f>
        <v>0</v>
      </c>
      <c r="F100" s="3" t="s">
        <v>50</v>
      </c>
      <c r="G100" s="4">
        <f t="shared" si="26"/>
        <v>1.0392707416420481</v>
      </c>
      <c r="H100" s="4">
        <f t="shared" si="18"/>
        <v>0.409161709307893</v>
      </c>
      <c r="I100" s="5">
        <f t="shared" si="19"/>
        <v>0.7136899048948615</v>
      </c>
      <c r="J100" s="9">
        <f t="shared" si="20"/>
        <v>-0.2863100951051385</v>
      </c>
      <c r="K100" s="7">
        <f t="shared" si="27"/>
        <v>1.0962424242424191</v>
      </c>
      <c r="L100" s="5">
        <f t="shared" si="24"/>
        <v>0.008925294696202304</v>
      </c>
      <c r="M100" s="6">
        <f t="shared" si="21"/>
        <v>0.006369892722891234</v>
      </c>
      <c r="O100">
        <f t="shared" si="25"/>
        <v>60800</v>
      </c>
      <c r="P100">
        <f t="shared" si="22"/>
        <v>19872.317653378486</v>
      </c>
    </row>
    <row r="101" spans="1:16" ht="13.5" thickBot="1">
      <c r="A101" s="3">
        <f t="shared" si="23"/>
        <v>77</v>
      </c>
      <c r="B101" s="3"/>
      <c r="C101" s="11">
        <v>770</v>
      </c>
      <c r="D101" s="43">
        <v>95</v>
      </c>
      <c r="E101" s="42">
        <f t="shared" si="28"/>
        <v>0</v>
      </c>
      <c r="F101" s="3"/>
      <c r="G101" s="4">
        <f t="shared" si="26"/>
        <v>1.2341340056999321</v>
      </c>
      <c r="H101" s="4">
        <f t="shared" si="18"/>
        <v>0.4858795298031229</v>
      </c>
      <c r="I101" s="5">
        <f t="shared" si="19"/>
        <v>0.847506762062648</v>
      </c>
      <c r="J101" s="9">
        <f t="shared" si="20"/>
        <v>-0.15249323793735203</v>
      </c>
      <c r="K101" s="7">
        <f t="shared" si="27"/>
        <v>1.110666666666674</v>
      </c>
      <c r="L101" s="5">
        <f t="shared" si="24"/>
        <v>0.009042732784310331</v>
      </c>
      <c r="M101" s="6">
        <f t="shared" si="21"/>
        <v>0.007663777182228602</v>
      </c>
      <c r="O101">
        <f t="shared" si="25"/>
        <v>73150</v>
      </c>
      <c r="P101">
        <f t="shared" si="22"/>
        <v>8583.795517238728</v>
      </c>
    </row>
    <row r="102" spans="1:16" ht="13.5" thickBot="1">
      <c r="A102" s="3">
        <f t="shared" si="23"/>
        <v>78</v>
      </c>
      <c r="B102" s="3"/>
      <c r="C102" s="11">
        <v>780</v>
      </c>
      <c r="D102" s="43">
        <v>110</v>
      </c>
      <c r="E102" s="42">
        <f t="shared" si="28"/>
        <v>0</v>
      </c>
      <c r="F102" s="3"/>
      <c r="G102" s="4">
        <f t="shared" si="26"/>
        <v>1.4289972697578162</v>
      </c>
      <c r="H102" s="4">
        <f t="shared" si="18"/>
        <v>0.5625973502983528</v>
      </c>
      <c r="I102" s="5">
        <f t="shared" si="19"/>
        <v>0.9813236192304345</v>
      </c>
      <c r="J102" s="9">
        <f t="shared" si="20"/>
        <v>-0.01867638076956546</v>
      </c>
      <c r="K102" s="7">
        <f t="shared" si="27"/>
        <v>1.1250909090909076</v>
      </c>
      <c r="L102" s="5">
        <f t="shared" si="24"/>
        <v>0.009160170872418185</v>
      </c>
      <c r="M102" s="6">
        <f t="shared" si="21"/>
        <v>0.008989092033290621</v>
      </c>
      <c r="O102">
        <f t="shared" si="25"/>
        <v>85800</v>
      </c>
      <c r="P102">
        <f t="shared" si="22"/>
        <v>3004.726618901029</v>
      </c>
    </row>
    <row r="103" spans="1:16" ht="13.5" thickBot="1">
      <c r="A103" s="3">
        <f t="shared" si="23"/>
        <v>79</v>
      </c>
      <c r="B103" s="3"/>
      <c r="C103" s="11">
        <v>790</v>
      </c>
      <c r="D103" s="43">
        <v>120</v>
      </c>
      <c r="E103" s="42">
        <f t="shared" si="28"/>
        <v>0</v>
      </c>
      <c r="F103" s="3"/>
      <c r="G103" s="4">
        <f t="shared" si="26"/>
        <v>1.5589061124630723</v>
      </c>
      <c r="H103" s="4">
        <f t="shared" si="18"/>
        <v>0.6137425639618395</v>
      </c>
      <c r="I103" s="5">
        <f t="shared" si="19"/>
        <v>1.0705348573422924</v>
      </c>
      <c r="J103" s="9">
        <f t="shared" si="20"/>
        <v>0.07053485734229237</v>
      </c>
      <c r="K103" s="7">
        <f t="shared" si="27"/>
        <v>1.1395151515151483</v>
      </c>
      <c r="L103" s="5">
        <f t="shared" si="24"/>
        <v>0.009277608960526096</v>
      </c>
      <c r="M103" s="6">
        <f t="shared" si="21"/>
        <v>0.009932003785034378</v>
      </c>
      <c r="O103">
        <f t="shared" si="25"/>
        <v>94800</v>
      </c>
      <c r="P103">
        <f t="shared" si="22"/>
        <v>10943.248755040786</v>
      </c>
    </row>
    <row r="104" spans="1:16" ht="13.5" thickBot="1">
      <c r="A104" s="3">
        <f t="shared" si="23"/>
        <v>80</v>
      </c>
      <c r="B104" s="3"/>
      <c r="C104" s="11">
        <v>800</v>
      </c>
      <c r="D104" s="43">
        <v>110</v>
      </c>
      <c r="E104" s="42">
        <f t="shared" si="28"/>
        <v>0</v>
      </c>
      <c r="G104" s="4">
        <f t="shared" si="26"/>
        <v>1.4289972697578162</v>
      </c>
      <c r="H104" s="4">
        <f t="shared" si="18"/>
        <v>0.5625973502983528</v>
      </c>
      <c r="I104" s="5">
        <f t="shared" si="19"/>
        <v>0.9813236192304345</v>
      </c>
      <c r="J104" s="9">
        <f t="shared" si="20"/>
        <v>-0.01867638076956546</v>
      </c>
      <c r="K104" s="7">
        <f t="shared" si="27"/>
        <v>1.153939393939396</v>
      </c>
      <c r="L104" s="5">
        <f t="shared" si="24"/>
        <v>0.009395047048634066</v>
      </c>
      <c r="M104" s="6">
        <f t="shared" si="21"/>
        <v>0.009219581572605794</v>
      </c>
      <c r="O104">
        <f t="shared" si="25"/>
        <v>88000</v>
      </c>
      <c r="P104">
        <f t="shared" si="22"/>
        <v>3081.7708911805425</v>
      </c>
    </row>
    <row r="105" spans="1:16" ht="13.5" thickBot="1">
      <c r="A105" s="3">
        <f t="shared" si="23"/>
        <v>81</v>
      </c>
      <c r="B105" s="3"/>
      <c r="C105" s="11">
        <v>810</v>
      </c>
      <c r="D105" s="43">
        <v>150</v>
      </c>
      <c r="E105" s="42">
        <f t="shared" si="28"/>
        <v>0</v>
      </c>
      <c r="F105" s="3"/>
      <c r="G105" s="4">
        <f t="shared" si="26"/>
        <v>1.9486326405788403</v>
      </c>
      <c r="H105" s="4">
        <f t="shared" si="18"/>
        <v>0.7671782049522994</v>
      </c>
      <c r="I105" s="5">
        <f t="shared" si="19"/>
        <v>1.3381685716778653</v>
      </c>
      <c r="J105" s="9">
        <f t="shared" si="20"/>
        <v>0.3381685716778653</v>
      </c>
      <c r="K105" s="7">
        <f t="shared" si="27"/>
        <v>1.1683636363636367</v>
      </c>
      <c r="L105" s="5">
        <f t="shared" si="24"/>
        <v>0.009512485136741976</v>
      </c>
      <c r="M105" s="6">
        <f t="shared" si="21"/>
        <v>0.012729308648540934</v>
      </c>
      <c r="O105">
        <f t="shared" si="25"/>
        <v>121500</v>
      </c>
      <c r="P105">
        <f t="shared" si="22"/>
        <v>35520.2930273203</v>
      </c>
    </row>
    <row r="106" spans="1:16" ht="13.5" thickBot="1">
      <c r="A106" s="3">
        <f t="shared" si="23"/>
        <v>82</v>
      </c>
      <c r="B106" s="3"/>
      <c r="C106" s="11">
        <v>820</v>
      </c>
      <c r="D106" s="43">
        <v>105</v>
      </c>
      <c r="E106" s="42">
        <f t="shared" si="28"/>
        <v>0</v>
      </c>
      <c r="F106" s="3"/>
      <c r="G106" s="4">
        <f t="shared" si="26"/>
        <v>1.3640428484051883</v>
      </c>
      <c r="H106" s="4">
        <f t="shared" si="18"/>
        <v>0.5370247434666096</v>
      </c>
      <c r="I106" s="5">
        <f t="shared" si="19"/>
        <v>0.9367180001745058</v>
      </c>
      <c r="J106" s="9">
        <f t="shared" si="20"/>
        <v>-0.0632819998254942</v>
      </c>
      <c r="K106" s="7">
        <f t="shared" si="27"/>
        <v>1.1827878787878774</v>
      </c>
      <c r="L106" s="5">
        <f t="shared" si="24"/>
        <v>0.009629923224849889</v>
      </c>
      <c r="M106" s="6">
        <f t="shared" si="21"/>
        <v>0.009020522425015417</v>
      </c>
      <c r="O106">
        <f t="shared" si="25"/>
        <v>86100</v>
      </c>
      <c r="P106">
        <f t="shared" si="22"/>
        <v>941.184836539944</v>
      </c>
    </row>
    <row r="107" spans="1:16" ht="13.5" thickBot="1">
      <c r="A107" s="3">
        <f t="shared" si="23"/>
        <v>83</v>
      </c>
      <c r="B107" s="3"/>
      <c r="C107" s="11">
        <v>830</v>
      </c>
      <c r="D107" s="43">
        <v>120</v>
      </c>
      <c r="E107" s="42">
        <f t="shared" si="28"/>
        <v>0</v>
      </c>
      <c r="F107" s="3"/>
      <c r="G107" s="4">
        <f t="shared" si="26"/>
        <v>1.5589061124630723</v>
      </c>
      <c r="H107" s="4">
        <f t="shared" si="18"/>
        <v>0.6137425639618395</v>
      </c>
      <c r="I107" s="5">
        <f t="shared" si="19"/>
        <v>1.0705348573422924</v>
      </c>
      <c r="J107" s="9">
        <f t="shared" si="20"/>
        <v>0.07053485734229237</v>
      </c>
      <c r="K107" s="7">
        <f t="shared" si="27"/>
        <v>1.1972121212121252</v>
      </c>
      <c r="L107" s="5">
        <f t="shared" si="24"/>
        <v>0.009747361312957857</v>
      </c>
      <c r="M107" s="6">
        <f t="shared" si="21"/>
        <v>0.010434890052631119</v>
      </c>
      <c r="O107">
        <f t="shared" si="25"/>
        <v>99600</v>
      </c>
      <c r="P107">
        <f t="shared" si="22"/>
        <v>11497.337299599812</v>
      </c>
    </row>
    <row r="108" spans="1:16" ht="13.5" thickBot="1">
      <c r="A108" s="3">
        <f t="shared" si="23"/>
        <v>84</v>
      </c>
      <c r="B108" s="3"/>
      <c r="C108" s="11">
        <v>840</v>
      </c>
      <c r="D108" s="43">
        <v>75</v>
      </c>
      <c r="E108" s="42">
        <f t="shared" si="28"/>
        <v>0</v>
      </c>
      <c r="F108" s="3"/>
      <c r="G108" s="4">
        <f t="shared" si="26"/>
        <v>0.9743163202894202</v>
      </c>
      <c r="H108" s="4">
        <f t="shared" si="18"/>
        <v>0.3835891024761497</v>
      </c>
      <c r="I108" s="5">
        <f t="shared" si="19"/>
        <v>0.6690842858389326</v>
      </c>
      <c r="J108" s="9">
        <f t="shared" si="20"/>
        <v>-0.33091571416106735</v>
      </c>
      <c r="K108" s="7">
        <f t="shared" si="27"/>
        <v>1.2116363636363587</v>
      </c>
      <c r="L108" s="5">
        <f t="shared" si="24"/>
        <v>0.00986479940106571</v>
      </c>
      <c r="M108" s="6">
        <f t="shared" si="21"/>
        <v>0.006600382262206382</v>
      </c>
      <c r="O108">
        <f t="shared" si="25"/>
        <v>63000</v>
      </c>
      <c r="P108">
        <f t="shared" si="22"/>
        <v>26164.14056426043</v>
      </c>
    </row>
    <row r="109" spans="1:16" ht="13.5" thickBot="1">
      <c r="A109" s="3">
        <f t="shared" si="23"/>
        <v>85</v>
      </c>
      <c r="B109" s="3"/>
      <c r="C109" s="11">
        <v>850</v>
      </c>
      <c r="D109" s="43">
        <v>75</v>
      </c>
      <c r="E109" s="42">
        <f t="shared" si="28"/>
        <v>0</v>
      </c>
      <c r="F109" s="3"/>
      <c r="G109" s="4">
        <f t="shared" si="26"/>
        <v>0.9743163202894202</v>
      </c>
      <c r="H109" s="4">
        <f t="shared" si="18"/>
        <v>0.3835891024761497</v>
      </c>
      <c r="I109" s="5">
        <f t="shared" si="19"/>
        <v>0.6690842858389326</v>
      </c>
      <c r="J109" s="9">
        <f t="shared" si="20"/>
        <v>-0.33091571416106735</v>
      </c>
      <c r="K109" s="7">
        <f t="shared" si="27"/>
        <v>1.2260606060606136</v>
      </c>
      <c r="L109" s="5">
        <f t="shared" si="24"/>
        <v>0.009982237489173738</v>
      </c>
      <c r="M109" s="6">
        <f t="shared" si="21"/>
        <v>0.006678958241518431</v>
      </c>
      <c r="O109">
        <f t="shared" si="25"/>
        <v>63750</v>
      </c>
      <c r="P109">
        <f t="shared" si="22"/>
        <v>26475.618428120673</v>
      </c>
    </row>
    <row r="110" spans="1:16" ht="13.5" thickBot="1">
      <c r="A110" s="3">
        <f t="shared" si="23"/>
        <v>86</v>
      </c>
      <c r="B110" s="3"/>
      <c r="C110" s="11">
        <v>860</v>
      </c>
      <c r="D110" s="43">
        <v>65</v>
      </c>
      <c r="E110" s="42">
        <f t="shared" si="28"/>
        <v>0</v>
      </c>
      <c r="F110" s="3"/>
      <c r="G110" s="4">
        <f t="shared" si="26"/>
        <v>0.8444074775841641</v>
      </c>
      <c r="H110" s="4">
        <f t="shared" si="18"/>
        <v>0.332443888812663</v>
      </c>
      <c r="I110" s="5">
        <f t="shared" si="19"/>
        <v>0.5798730477270749</v>
      </c>
      <c r="J110" s="9">
        <f t="shared" si="20"/>
        <v>-0.42012695227292507</v>
      </c>
      <c r="K110" s="7">
        <f t="shared" si="27"/>
        <v>1.2404848484848472</v>
      </c>
      <c r="L110" s="5">
        <f t="shared" si="24"/>
        <v>0.010099675577281591</v>
      </c>
      <c r="M110" s="6">
        <f t="shared" si="21"/>
        <v>0.005856529658052981</v>
      </c>
      <c r="O110">
        <f t="shared" si="25"/>
        <v>55900</v>
      </c>
      <c r="P110">
        <f t="shared" si="22"/>
        <v>35387.09629198092</v>
      </c>
    </row>
    <row r="111" spans="1:16" ht="13.5" thickBot="1">
      <c r="A111" s="3">
        <f t="shared" si="23"/>
        <v>87</v>
      </c>
      <c r="B111" s="3"/>
      <c r="C111" s="11">
        <v>870</v>
      </c>
      <c r="D111" s="43">
        <v>115</v>
      </c>
      <c r="E111" s="42">
        <f t="shared" si="28"/>
        <v>0</v>
      </c>
      <c r="F111" s="3"/>
      <c r="G111" s="4">
        <f t="shared" si="26"/>
        <v>1.4939516911104442</v>
      </c>
      <c r="H111" s="4">
        <f t="shared" si="18"/>
        <v>0.5881699571300961</v>
      </c>
      <c r="I111" s="5">
        <f t="shared" si="19"/>
        <v>1.0259292382863634</v>
      </c>
      <c r="J111" s="9">
        <f t="shared" si="20"/>
        <v>0.0259292382863634</v>
      </c>
      <c r="K111" s="7">
        <f t="shared" si="27"/>
        <v>1.2549090909090879</v>
      </c>
      <c r="L111" s="5">
        <f t="shared" si="24"/>
        <v>0.010217113665389502</v>
      </c>
      <c r="M111" s="6">
        <f t="shared" si="21"/>
        <v>0.010482035640218245</v>
      </c>
      <c r="O111">
        <f t="shared" si="25"/>
        <v>100050</v>
      </c>
      <c r="P111">
        <f t="shared" si="22"/>
        <v>7701.42584415884</v>
      </c>
    </row>
    <row r="112" spans="1:16" ht="13.5" thickBot="1">
      <c r="A112" s="3">
        <f t="shared" si="23"/>
        <v>88</v>
      </c>
      <c r="B112" s="3"/>
      <c r="C112" s="11">
        <v>880</v>
      </c>
      <c r="D112" s="43">
        <v>95</v>
      </c>
      <c r="E112" s="42">
        <f t="shared" si="28"/>
        <v>0</v>
      </c>
      <c r="F112" s="3"/>
      <c r="G112" s="4">
        <f t="shared" si="26"/>
        <v>1.2341340056999321</v>
      </c>
      <c r="H112" s="4">
        <f t="shared" si="18"/>
        <v>0.4858795298031229</v>
      </c>
      <c r="I112" s="5">
        <f t="shared" si="19"/>
        <v>0.847506762062648</v>
      </c>
      <c r="J112" s="9">
        <f t="shared" si="20"/>
        <v>-0.15249323793735203</v>
      </c>
      <c r="K112" s="7">
        <f t="shared" si="27"/>
        <v>1.2693333333333356</v>
      </c>
      <c r="L112" s="5">
        <f t="shared" si="24"/>
        <v>0.010334551753497472</v>
      </c>
      <c r="M112" s="6">
        <f t="shared" si="21"/>
        <v>0.008758602493975504</v>
      </c>
      <c r="O112">
        <f t="shared" si="25"/>
        <v>83600</v>
      </c>
      <c r="P112">
        <f t="shared" si="22"/>
        <v>9810.052019701403</v>
      </c>
    </row>
    <row r="113" spans="1:16" ht="13.5" thickBot="1">
      <c r="A113" s="3">
        <f t="shared" si="23"/>
        <v>89</v>
      </c>
      <c r="B113" s="3"/>
      <c r="C113" s="11">
        <v>890</v>
      </c>
      <c r="D113" s="43">
        <v>105</v>
      </c>
      <c r="E113" s="42">
        <f t="shared" si="28"/>
        <v>0</v>
      </c>
      <c r="F113" s="3"/>
      <c r="G113" s="4">
        <f t="shared" si="26"/>
        <v>1.3640428484051883</v>
      </c>
      <c r="H113" s="4">
        <f t="shared" si="18"/>
        <v>0.5370247434666096</v>
      </c>
      <c r="I113" s="5">
        <f t="shared" si="19"/>
        <v>0.9367180001745058</v>
      </c>
      <c r="J113" s="9">
        <f t="shared" si="20"/>
        <v>-0.0632819998254942</v>
      </c>
      <c r="K113" s="7">
        <f t="shared" si="27"/>
        <v>1.2837575757575763</v>
      </c>
      <c r="L113" s="5">
        <f t="shared" si="24"/>
        <v>0.010451989841605383</v>
      </c>
      <c r="M113" s="6">
        <f t="shared" si="21"/>
        <v>0.009790567022272843</v>
      </c>
      <c r="O113">
        <f t="shared" si="25"/>
        <v>93450</v>
      </c>
      <c r="P113">
        <f t="shared" si="22"/>
        <v>1021.5298835616464</v>
      </c>
    </row>
    <row r="114" spans="1:16" ht="13.5" thickBot="1">
      <c r="A114" s="3">
        <f t="shared" si="23"/>
        <v>90</v>
      </c>
      <c r="B114" s="3"/>
      <c r="C114" s="11">
        <v>900</v>
      </c>
      <c r="D114" s="43">
        <v>105</v>
      </c>
      <c r="E114" s="42">
        <f t="shared" si="28"/>
        <v>0</v>
      </c>
      <c r="F114" s="3"/>
      <c r="G114" s="4">
        <f t="shared" si="26"/>
        <v>1.3640428484051883</v>
      </c>
      <c r="H114" s="4">
        <f t="shared" si="18"/>
        <v>0.5370247434666096</v>
      </c>
      <c r="I114" s="5">
        <f t="shared" si="19"/>
        <v>0.9367180001745058</v>
      </c>
      <c r="J114" s="9">
        <f t="shared" si="20"/>
        <v>-0.0632819998254942</v>
      </c>
      <c r="K114" s="7">
        <f t="shared" si="27"/>
        <v>1.2981818181818099</v>
      </c>
      <c r="L114" s="5">
        <f t="shared" si="24"/>
        <v>0.010569427929713236</v>
      </c>
      <c r="M114" s="6">
        <f t="shared" si="21"/>
        <v>0.00990057339330955</v>
      </c>
      <c r="O114">
        <f t="shared" si="25"/>
        <v>94500</v>
      </c>
      <c r="P114">
        <f t="shared" si="22"/>
        <v>1033.0077474218897</v>
      </c>
    </row>
    <row r="115" spans="1:16" ht="13.5" thickBot="1">
      <c r="A115" s="3">
        <f t="shared" si="23"/>
        <v>91</v>
      </c>
      <c r="B115" s="3"/>
      <c r="C115" s="11">
        <v>910</v>
      </c>
      <c r="D115" s="43">
        <v>120</v>
      </c>
      <c r="E115" s="42">
        <f t="shared" si="28"/>
        <v>0</v>
      </c>
      <c r="F115" s="3"/>
      <c r="G115" s="4">
        <f t="shared" si="26"/>
        <v>1.5589061124630723</v>
      </c>
      <c r="H115" s="4">
        <f t="shared" si="18"/>
        <v>0.6137425639618395</v>
      </c>
      <c r="I115" s="5">
        <f t="shared" si="19"/>
        <v>1.0705348573422924</v>
      </c>
      <c r="J115" s="9">
        <f t="shared" si="20"/>
        <v>0.07053485734229237</v>
      </c>
      <c r="K115" s="7">
        <f t="shared" si="27"/>
        <v>1.3126060606060648</v>
      </c>
      <c r="L115" s="5">
        <f t="shared" si="24"/>
        <v>0.010686866017821263</v>
      </c>
      <c r="M115" s="6">
        <f t="shared" si="21"/>
        <v>0.011440662587824479</v>
      </c>
      <c r="O115">
        <f t="shared" si="25"/>
        <v>109200</v>
      </c>
      <c r="P115">
        <f t="shared" si="22"/>
        <v>12605.514388717867</v>
      </c>
    </row>
    <row r="116" spans="1:16" ht="13.5" thickBot="1">
      <c r="A116" s="3">
        <f t="shared" si="23"/>
        <v>92</v>
      </c>
      <c r="B116" s="3"/>
      <c r="C116" s="11">
        <v>920</v>
      </c>
      <c r="D116" s="43">
        <v>110</v>
      </c>
      <c r="E116" s="42">
        <f t="shared" si="28"/>
        <v>0</v>
      </c>
      <c r="F116" s="3"/>
      <c r="G116" s="4">
        <f t="shared" si="26"/>
        <v>1.4289972697578162</v>
      </c>
      <c r="H116" s="4">
        <f t="shared" si="18"/>
        <v>0.5625973502983528</v>
      </c>
      <c r="I116" s="5">
        <f t="shared" si="19"/>
        <v>0.9813236192304345</v>
      </c>
      <c r="J116" s="9">
        <f t="shared" si="20"/>
        <v>-0.01867638076956546</v>
      </c>
      <c r="K116" s="7">
        <f t="shared" si="27"/>
        <v>1.3270303030303054</v>
      </c>
      <c r="L116" s="5">
        <f t="shared" si="24"/>
        <v>0.010804304105929176</v>
      </c>
      <c r="M116" s="6">
        <f t="shared" si="21"/>
        <v>0.010602518808496664</v>
      </c>
      <c r="O116">
        <f t="shared" si="25"/>
        <v>101200</v>
      </c>
      <c r="P116">
        <f t="shared" si="22"/>
        <v>3544.036524857624</v>
      </c>
    </row>
    <row r="117" spans="1:16" ht="13.5" thickBot="1">
      <c r="A117" s="3">
        <f t="shared" si="23"/>
        <v>93</v>
      </c>
      <c r="B117" s="3"/>
      <c r="C117" s="11">
        <v>930</v>
      </c>
      <c r="D117" s="43">
        <v>105</v>
      </c>
      <c r="E117" s="42">
        <f t="shared" si="28"/>
        <v>0</v>
      </c>
      <c r="F117" s="3"/>
      <c r="G117" s="4">
        <f t="shared" si="26"/>
        <v>1.3640428484051883</v>
      </c>
      <c r="H117" s="4">
        <f t="shared" si="18"/>
        <v>0.5370247434666096</v>
      </c>
      <c r="I117" s="5">
        <f t="shared" si="19"/>
        <v>0.9367180001745058</v>
      </c>
      <c r="J117" s="9">
        <f t="shared" si="20"/>
        <v>-0.0632819998254942</v>
      </c>
      <c r="K117" s="7">
        <f t="shared" si="27"/>
        <v>1.341454545454539</v>
      </c>
      <c r="L117" s="5">
        <f t="shared" si="24"/>
        <v>0.01092174219403703</v>
      </c>
      <c r="M117" s="6">
        <f t="shared" si="21"/>
        <v>0.010230592506419885</v>
      </c>
      <c r="O117">
        <f t="shared" si="25"/>
        <v>97650</v>
      </c>
      <c r="P117">
        <f t="shared" si="22"/>
        <v>1067.4413390026193</v>
      </c>
    </row>
    <row r="118" spans="1:16" ht="13.5" thickBot="1">
      <c r="A118" s="3">
        <f t="shared" si="23"/>
        <v>94</v>
      </c>
      <c r="B118" s="3"/>
      <c r="C118" s="11">
        <v>940</v>
      </c>
      <c r="D118" s="43">
        <v>105</v>
      </c>
      <c r="E118" s="42">
        <f t="shared" si="28"/>
        <v>0</v>
      </c>
      <c r="F118" s="3" t="s">
        <v>53</v>
      </c>
      <c r="G118" s="4">
        <f t="shared" si="26"/>
        <v>1.3640428484051883</v>
      </c>
      <c r="H118" s="4">
        <f t="shared" si="18"/>
        <v>0.5370247434666096</v>
      </c>
      <c r="I118" s="5">
        <f t="shared" si="19"/>
        <v>0.9367180001745058</v>
      </c>
      <c r="J118" s="9">
        <f t="shared" si="20"/>
        <v>-0.0632819998254942</v>
      </c>
      <c r="K118" s="7">
        <f t="shared" si="27"/>
        <v>1.3558787878787868</v>
      </c>
      <c r="L118" s="5">
        <f t="shared" si="24"/>
        <v>0.011039180282144997</v>
      </c>
      <c r="M118" s="6">
        <f t="shared" si="21"/>
        <v>0.010340598877456699</v>
      </c>
      <c r="O118">
        <f t="shared" si="25"/>
        <v>98700</v>
      </c>
      <c r="P118">
        <f t="shared" si="22"/>
        <v>1078.9192028628624</v>
      </c>
    </row>
    <row r="119" spans="1:16" ht="13.5" thickBot="1">
      <c r="A119" s="3">
        <f t="shared" si="23"/>
        <v>95</v>
      </c>
      <c r="B119" s="3"/>
      <c r="C119" s="11">
        <v>950</v>
      </c>
      <c r="D119" s="43">
        <v>105</v>
      </c>
      <c r="E119" s="42">
        <f t="shared" si="28"/>
        <v>0</v>
      </c>
      <c r="F119" s="3"/>
      <c r="G119" s="4">
        <f t="shared" si="26"/>
        <v>1.3640428484051883</v>
      </c>
      <c r="H119" s="4">
        <f t="shared" si="18"/>
        <v>0.5370247434666096</v>
      </c>
      <c r="I119" s="5">
        <f t="shared" si="19"/>
        <v>0.9367180001745058</v>
      </c>
      <c r="J119" s="9">
        <f t="shared" si="20"/>
        <v>-0.0632819998254942</v>
      </c>
      <c r="K119" s="7">
        <f t="shared" si="27"/>
        <v>1.3703030303030346</v>
      </c>
      <c r="L119" s="5">
        <f t="shared" si="24"/>
        <v>0.011156618370252967</v>
      </c>
      <c r="M119" s="6">
        <f t="shared" si="21"/>
        <v>0.010450605248493514</v>
      </c>
      <c r="O119">
        <f t="shared" si="25"/>
        <v>99750</v>
      </c>
      <c r="P119">
        <f t="shared" si="22"/>
        <v>1090.3970667231058</v>
      </c>
    </row>
    <row r="120" spans="1:16" ht="13.5" thickBot="1">
      <c r="A120" s="3">
        <f t="shared" si="23"/>
        <v>96</v>
      </c>
      <c r="B120" s="3"/>
      <c r="C120" s="11">
        <v>960</v>
      </c>
      <c r="D120" s="43">
        <v>105</v>
      </c>
      <c r="E120" s="42">
        <f t="shared" si="28"/>
        <v>0</v>
      </c>
      <c r="F120" s="3"/>
      <c r="G120" s="4">
        <f t="shared" si="26"/>
        <v>1.3640428484051883</v>
      </c>
      <c r="H120" s="4">
        <f t="shared" si="18"/>
        <v>0.5370247434666096</v>
      </c>
      <c r="I120" s="5">
        <f t="shared" si="19"/>
        <v>0.9367180001745058</v>
      </c>
      <c r="J120" s="9">
        <f t="shared" si="20"/>
        <v>-0.0632819998254942</v>
      </c>
      <c r="K120" s="7">
        <f t="shared" si="27"/>
        <v>1.3847272727272752</v>
      </c>
      <c r="L120" s="5">
        <f t="shared" si="24"/>
        <v>0.011274056458360878</v>
      </c>
      <c r="M120" s="6">
        <f t="shared" si="21"/>
        <v>0.010560611619530274</v>
      </c>
      <c r="O120">
        <f t="shared" si="25"/>
        <v>100800</v>
      </c>
      <c r="P120">
        <f t="shared" si="22"/>
        <v>1101.874930583349</v>
      </c>
    </row>
    <row r="121" spans="1:16" ht="13.5" thickBot="1">
      <c r="A121" s="3">
        <f t="shared" si="23"/>
        <v>97</v>
      </c>
      <c r="B121" s="3"/>
      <c r="C121" s="11">
        <v>970</v>
      </c>
      <c r="D121" s="43">
        <v>110</v>
      </c>
      <c r="E121" s="42">
        <f t="shared" si="28"/>
        <v>0</v>
      </c>
      <c r="F121" s="3"/>
      <c r="G121" s="4">
        <f t="shared" si="26"/>
        <v>1.4289972697578162</v>
      </c>
      <c r="H121" s="4">
        <f aca="true" t="shared" si="29" ref="H121:H152">G121/2.54</f>
        <v>0.5625973502983528</v>
      </c>
      <c r="I121" s="5">
        <f aca="true" t="shared" si="30" ref="I121:I152">(G121/$J$13)</f>
        <v>0.9813236192304345</v>
      </c>
      <c r="J121" s="9">
        <f aca="true" t="shared" si="31" ref="J121:J152">IF(C121&gt;0,I121-1,0)</f>
        <v>-0.01867638076956546</v>
      </c>
      <c r="K121" s="7">
        <f t="shared" si="27"/>
        <v>1.399151515151516</v>
      </c>
      <c r="L121" s="5">
        <f t="shared" si="24"/>
        <v>0.01139149454646879</v>
      </c>
      <c r="M121" s="6">
        <f aca="true" t="shared" si="32" ref="M121:M152">L121*I121</f>
        <v>0.01117874265678451</v>
      </c>
      <c r="O121">
        <f t="shared" si="25"/>
        <v>106700</v>
      </c>
      <c r="P121">
        <f aca="true" t="shared" si="33" ref="P121:P152">C121*ABS(D121-O$207)</f>
        <v>3736.6472055564077</v>
      </c>
    </row>
    <row r="122" spans="1:16" ht="13.5" thickBot="1">
      <c r="A122" s="3">
        <f aca="true" t="shared" si="34" ref="A122:A152">A121+1</f>
        <v>98</v>
      </c>
      <c r="B122" s="3"/>
      <c r="C122" s="11">
        <v>980</v>
      </c>
      <c r="D122" s="43">
        <v>115</v>
      </c>
      <c r="E122" s="42">
        <f t="shared" si="28"/>
        <v>0</v>
      </c>
      <c r="F122" s="3"/>
      <c r="G122" s="4">
        <f t="shared" si="26"/>
        <v>1.4939516911104442</v>
      </c>
      <c r="H122" s="4">
        <f t="shared" si="29"/>
        <v>0.5881699571300961</v>
      </c>
      <c r="I122" s="5">
        <f t="shared" si="30"/>
        <v>1.0259292382863634</v>
      </c>
      <c r="J122" s="9">
        <f t="shared" si="31"/>
        <v>0.0259292382863634</v>
      </c>
      <c r="K122" s="7">
        <f t="shared" si="27"/>
        <v>1.4135757575757566</v>
      </c>
      <c r="L122" s="5">
        <f t="shared" si="24"/>
        <v>0.011508932634576701</v>
      </c>
      <c r="M122" s="6">
        <f t="shared" si="32"/>
        <v>0.011807350491280344</v>
      </c>
      <c r="O122">
        <f t="shared" si="25"/>
        <v>112700</v>
      </c>
      <c r="P122">
        <f t="shared" si="33"/>
        <v>8675.169341696164</v>
      </c>
    </row>
    <row r="123" spans="1:16" ht="13.5" thickBot="1">
      <c r="A123" s="3">
        <f t="shared" si="34"/>
        <v>99</v>
      </c>
      <c r="B123" s="3"/>
      <c r="C123" s="11">
        <v>990</v>
      </c>
      <c r="D123" s="43">
        <v>105</v>
      </c>
      <c r="E123" s="42">
        <f t="shared" si="28"/>
        <v>0</v>
      </c>
      <c r="F123" s="3"/>
      <c r="G123" s="4">
        <f t="shared" si="26"/>
        <v>1.3640428484051883</v>
      </c>
      <c r="H123" s="4">
        <f t="shared" si="29"/>
        <v>0.5370247434666096</v>
      </c>
      <c r="I123" s="5">
        <f t="shared" si="30"/>
        <v>0.9367180001745058</v>
      </c>
      <c r="J123" s="9">
        <f t="shared" si="31"/>
        <v>-0.0632819998254942</v>
      </c>
      <c r="K123" s="7">
        <f t="shared" si="27"/>
        <v>1.4279999999999973</v>
      </c>
      <c r="L123" s="5">
        <f t="shared" si="24"/>
        <v>0.011626370722684612</v>
      </c>
      <c r="M123" s="6">
        <f t="shared" si="32"/>
        <v>0.010890630732640554</v>
      </c>
      <c r="O123">
        <f t="shared" si="25"/>
        <v>103950</v>
      </c>
      <c r="P123">
        <f t="shared" si="33"/>
        <v>1136.3085221640786</v>
      </c>
    </row>
    <row r="124" spans="1:16" ht="13.5" thickBot="1">
      <c r="A124" s="3">
        <f t="shared" si="34"/>
        <v>100</v>
      </c>
      <c r="B124" s="3"/>
      <c r="C124" s="12">
        <v>1000</v>
      </c>
      <c r="D124" s="43">
        <v>105</v>
      </c>
      <c r="E124" s="42">
        <f t="shared" si="28"/>
        <v>0</v>
      </c>
      <c r="F124" s="3"/>
      <c r="G124" s="4">
        <f t="shared" si="26"/>
        <v>1.3640428484051883</v>
      </c>
      <c r="H124" s="4">
        <f t="shared" si="29"/>
        <v>0.5370247434666096</v>
      </c>
      <c r="I124" s="5">
        <f t="shared" si="30"/>
        <v>0.9367180001745058</v>
      </c>
      <c r="J124" s="9">
        <f t="shared" si="31"/>
        <v>-0.0632819998254942</v>
      </c>
      <c r="K124" s="7">
        <f t="shared" si="27"/>
        <v>1.442424242424238</v>
      </c>
      <c r="L124" s="5">
        <f t="shared" si="24"/>
        <v>0.011743808810792525</v>
      </c>
      <c r="M124" s="6">
        <f t="shared" si="32"/>
        <v>0.011000637103677316</v>
      </c>
      <c r="O124">
        <f t="shared" si="25"/>
        <v>105000</v>
      </c>
      <c r="P124">
        <f t="shared" si="33"/>
        <v>1147.786386024322</v>
      </c>
    </row>
    <row r="125" spans="1:16" ht="13.5" thickBot="1">
      <c r="A125" s="3">
        <f t="shared" si="34"/>
        <v>101</v>
      </c>
      <c r="B125" s="3"/>
      <c r="C125" s="11">
        <v>1010</v>
      </c>
      <c r="D125" s="43">
        <v>120</v>
      </c>
      <c r="E125" s="42">
        <f t="shared" si="28"/>
        <v>0</v>
      </c>
      <c r="F125" s="3"/>
      <c r="G125" s="4">
        <f t="shared" si="26"/>
        <v>1.5589061124630723</v>
      </c>
      <c r="H125" s="4">
        <f t="shared" si="29"/>
        <v>0.6137425639618395</v>
      </c>
      <c r="I125" s="5">
        <f t="shared" si="30"/>
        <v>1.0705348573422924</v>
      </c>
      <c r="J125" s="9">
        <f t="shared" si="31"/>
        <v>0.07053485734229237</v>
      </c>
      <c r="K125" s="7">
        <f t="shared" si="27"/>
        <v>1.4568484848484928</v>
      </c>
      <c r="L125" s="5">
        <f t="shared" si="24"/>
        <v>0.011861246898900552</v>
      </c>
      <c r="M125" s="6">
        <f t="shared" si="32"/>
        <v>0.01269787825681621</v>
      </c>
      <c r="O125">
        <f t="shared" si="25"/>
        <v>121200</v>
      </c>
      <c r="P125">
        <f t="shared" si="33"/>
        <v>13990.735750115435</v>
      </c>
    </row>
    <row r="126" spans="1:16" ht="13.5" thickBot="1">
      <c r="A126" s="3">
        <f t="shared" si="34"/>
        <v>102</v>
      </c>
      <c r="B126" s="3"/>
      <c r="C126" s="11">
        <v>1020</v>
      </c>
      <c r="D126" s="43">
        <v>85</v>
      </c>
      <c r="E126" s="42">
        <f t="shared" si="28"/>
        <v>0</v>
      </c>
      <c r="F126" s="3"/>
      <c r="G126" s="4">
        <f t="shared" si="26"/>
        <v>1.1042251629946762</v>
      </c>
      <c r="H126" s="4">
        <f t="shared" si="29"/>
        <v>0.4347343161396363</v>
      </c>
      <c r="I126" s="5">
        <f t="shared" si="30"/>
        <v>0.7582955239507904</v>
      </c>
      <c r="J126" s="9">
        <f t="shared" si="31"/>
        <v>-0.24170447604920964</v>
      </c>
      <c r="K126" s="7">
        <f t="shared" si="27"/>
        <v>1.4712727272727193</v>
      </c>
      <c r="L126" s="5">
        <f t="shared" si="24"/>
        <v>0.011978684987008346</v>
      </c>
      <c r="M126" s="6">
        <f t="shared" si="32"/>
        <v>0.009083383208464961</v>
      </c>
      <c r="O126">
        <f t="shared" si="25"/>
        <v>86700</v>
      </c>
      <c r="P126">
        <f t="shared" si="33"/>
        <v>21570.742113744807</v>
      </c>
    </row>
    <row r="127" spans="1:16" ht="13.5" thickBot="1">
      <c r="A127" s="3">
        <f t="shared" si="34"/>
        <v>103</v>
      </c>
      <c r="B127" s="3"/>
      <c r="C127" s="11">
        <v>1030</v>
      </c>
      <c r="D127" s="43">
        <v>90</v>
      </c>
      <c r="E127" s="42">
        <f t="shared" si="28"/>
        <v>0</v>
      </c>
      <c r="F127" s="3"/>
      <c r="G127" s="4">
        <f t="shared" si="26"/>
        <v>1.1691795843473043</v>
      </c>
      <c r="H127" s="4">
        <f t="shared" si="29"/>
        <v>0.46030692297137965</v>
      </c>
      <c r="I127" s="5">
        <f t="shared" si="30"/>
        <v>0.8029011430067192</v>
      </c>
      <c r="J127" s="9">
        <f t="shared" si="31"/>
        <v>-0.19709885699328078</v>
      </c>
      <c r="K127" s="7">
        <f t="shared" si="27"/>
        <v>1.4856969696969742</v>
      </c>
      <c r="L127" s="5">
        <f t="shared" si="24"/>
        <v>0.012096123075116373</v>
      </c>
      <c r="M127" s="6">
        <f t="shared" si="32"/>
        <v>0.009711991042960888</v>
      </c>
      <c r="O127">
        <f t="shared" si="25"/>
        <v>92700</v>
      </c>
      <c r="P127">
        <f t="shared" si="33"/>
        <v>16632.21997760505</v>
      </c>
    </row>
    <row r="128" spans="1:16" ht="13.5" thickBot="1">
      <c r="A128" s="3">
        <f t="shared" si="34"/>
        <v>104</v>
      </c>
      <c r="B128" s="3"/>
      <c r="C128" s="11">
        <v>1040</v>
      </c>
      <c r="D128" s="43">
        <v>125</v>
      </c>
      <c r="E128" s="42">
        <f t="shared" si="28"/>
        <v>0</v>
      </c>
      <c r="F128" s="3"/>
      <c r="G128" s="4">
        <f t="shared" si="26"/>
        <v>1.6238605338157002</v>
      </c>
      <c r="H128" s="4">
        <f t="shared" si="29"/>
        <v>0.6393151707935827</v>
      </c>
      <c r="I128" s="5">
        <f t="shared" si="30"/>
        <v>1.1151404763982211</v>
      </c>
      <c r="J128" s="9">
        <f t="shared" si="31"/>
        <v>0.11514047639822111</v>
      </c>
      <c r="K128" s="7">
        <f t="shared" si="27"/>
        <v>1.5001212121212149</v>
      </c>
      <c r="L128" s="5">
        <f t="shared" si="24"/>
        <v>0.012213561163224284</v>
      </c>
      <c r="M128" s="6">
        <f t="shared" si="32"/>
        <v>0.01361983641407674</v>
      </c>
      <c r="O128">
        <f t="shared" si="25"/>
        <v>130000</v>
      </c>
      <c r="P128">
        <f t="shared" si="33"/>
        <v>19606.302158534705</v>
      </c>
    </row>
    <row r="129" spans="1:16" ht="13.5" thickBot="1">
      <c r="A129" s="3">
        <f t="shared" si="34"/>
        <v>105</v>
      </c>
      <c r="B129" s="3"/>
      <c r="C129" s="12">
        <v>1050</v>
      </c>
      <c r="D129" s="43">
        <v>100</v>
      </c>
      <c r="E129" s="42">
        <f t="shared" si="28"/>
        <v>0</v>
      </c>
      <c r="F129" s="3"/>
      <c r="G129" s="4">
        <f t="shared" si="26"/>
        <v>1.2990884270525602</v>
      </c>
      <c r="H129" s="4">
        <f t="shared" si="29"/>
        <v>0.5114521366348662</v>
      </c>
      <c r="I129" s="5">
        <f t="shared" si="30"/>
        <v>0.8921123811185769</v>
      </c>
      <c r="J129" s="9">
        <f t="shared" si="31"/>
        <v>-0.10788761888142306</v>
      </c>
      <c r="K129" s="7">
        <f t="shared" si="27"/>
        <v>1.5145454545454555</v>
      </c>
      <c r="L129" s="5">
        <f t="shared" si="24"/>
        <v>0.012330999251332197</v>
      </c>
      <c r="M129" s="6">
        <f t="shared" si="32"/>
        <v>0.011000637103677356</v>
      </c>
      <c r="O129">
        <f t="shared" si="25"/>
        <v>105000</v>
      </c>
      <c r="P129">
        <f t="shared" si="33"/>
        <v>6455.175705325538</v>
      </c>
    </row>
    <row r="130" spans="1:16" ht="13.5" thickBot="1">
      <c r="A130" s="3">
        <f t="shared" si="34"/>
        <v>106</v>
      </c>
      <c r="B130" s="3"/>
      <c r="C130" s="11">
        <v>1060</v>
      </c>
      <c r="D130" s="43">
        <v>100</v>
      </c>
      <c r="E130" s="42">
        <f t="shared" si="28"/>
        <v>0</v>
      </c>
      <c r="F130" s="3"/>
      <c r="G130" s="4">
        <f t="shared" si="26"/>
        <v>1.2990884270525602</v>
      </c>
      <c r="H130" s="4">
        <f t="shared" si="29"/>
        <v>0.5114521366348662</v>
      </c>
      <c r="I130" s="5">
        <f t="shared" si="30"/>
        <v>0.8921123811185769</v>
      </c>
      <c r="J130" s="9">
        <f t="shared" si="31"/>
        <v>-0.10788761888142306</v>
      </c>
      <c r="K130" s="7">
        <f t="shared" si="27"/>
        <v>1.5289696969696962</v>
      </c>
      <c r="L130" s="5">
        <f t="shared" si="24"/>
        <v>0.012448437339440108</v>
      </c>
      <c r="M130" s="6">
        <f t="shared" si="32"/>
        <v>0.011105405076093318</v>
      </c>
      <c r="O130">
        <f t="shared" si="25"/>
        <v>106000</v>
      </c>
      <c r="P130">
        <f t="shared" si="33"/>
        <v>6516.653569185781</v>
      </c>
    </row>
    <row r="131" spans="1:16" ht="13.5" thickBot="1">
      <c r="A131" s="3">
        <f t="shared" si="34"/>
        <v>107</v>
      </c>
      <c r="B131" s="3"/>
      <c r="C131" s="11">
        <v>1070</v>
      </c>
      <c r="D131" s="43">
        <v>110</v>
      </c>
      <c r="E131" s="42">
        <f t="shared" si="28"/>
        <v>0</v>
      </c>
      <c r="F131" s="3"/>
      <c r="G131" s="4">
        <f t="shared" si="26"/>
        <v>1.4289972697578162</v>
      </c>
      <c r="H131" s="4">
        <f t="shared" si="29"/>
        <v>0.5625973502983528</v>
      </c>
      <c r="I131" s="5">
        <f t="shared" si="30"/>
        <v>0.9813236192304345</v>
      </c>
      <c r="J131" s="9">
        <f t="shared" si="31"/>
        <v>-0.01867638076956546</v>
      </c>
      <c r="K131" s="7">
        <f t="shared" si="27"/>
        <v>1.5433939393939369</v>
      </c>
      <c r="L131" s="5">
        <f t="shared" si="24"/>
        <v>0.012565875427548018</v>
      </c>
      <c r="M131" s="6">
        <f t="shared" si="32"/>
        <v>0.012331190353360206</v>
      </c>
      <c r="O131">
        <f t="shared" si="25"/>
        <v>117700</v>
      </c>
      <c r="P131">
        <f t="shared" si="33"/>
        <v>4121.8685669539755</v>
      </c>
    </row>
    <row r="132" spans="1:16" ht="13.5" thickBot="1">
      <c r="A132" s="3">
        <f t="shared" si="34"/>
        <v>108</v>
      </c>
      <c r="B132" s="3"/>
      <c r="C132" s="11">
        <v>1080</v>
      </c>
      <c r="D132" s="43">
        <v>130</v>
      </c>
      <c r="E132" s="42">
        <f t="shared" si="28"/>
        <v>0</v>
      </c>
      <c r="F132" s="3"/>
      <c r="G132" s="4">
        <f t="shared" si="26"/>
        <v>1.6888149551683282</v>
      </c>
      <c r="H132" s="4">
        <f t="shared" si="29"/>
        <v>0.664887777625326</v>
      </c>
      <c r="I132" s="5">
        <f t="shared" si="30"/>
        <v>1.1597460954541499</v>
      </c>
      <c r="J132" s="9">
        <f t="shared" si="31"/>
        <v>0.15974609545414986</v>
      </c>
      <c r="K132" s="7">
        <f t="shared" si="27"/>
        <v>1.5578181818181775</v>
      </c>
      <c r="L132" s="5">
        <f t="shared" si="24"/>
        <v>0.012683313515655931</v>
      </c>
      <c r="M132" s="6">
        <f t="shared" si="32"/>
        <v>0.014709423327202813</v>
      </c>
      <c r="O132">
        <f t="shared" si="25"/>
        <v>140400</v>
      </c>
      <c r="P132">
        <f t="shared" si="33"/>
        <v>25760.390703093733</v>
      </c>
    </row>
    <row r="133" spans="1:16" ht="13.5" thickBot="1">
      <c r="A133" s="3">
        <f t="shared" si="34"/>
        <v>109</v>
      </c>
      <c r="B133" s="3"/>
      <c r="C133" s="11">
        <v>1090</v>
      </c>
      <c r="D133" s="43">
        <v>105</v>
      </c>
      <c r="E133" s="42">
        <f t="shared" si="28"/>
        <v>0</v>
      </c>
      <c r="F133" s="3"/>
      <c r="G133" s="4">
        <f t="shared" si="26"/>
        <v>1.3640428484051883</v>
      </c>
      <c r="H133" s="4">
        <f t="shared" si="29"/>
        <v>0.5370247434666096</v>
      </c>
      <c r="I133" s="5">
        <f t="shared" si="30"/>
        <v>0.9367180001745058</v>
      </c>
      <c r="J133" s="9">
        <f t="shared" si="31"/>
        <v>-0.0632819998254942</v>
      </c>
      <c r="K133" s="7">
        <f t="shared" si="27"/>
        <v>1.5722424242424324</v>
      </c>
      <c r="L133" s="5">
        <f t="shared" si="24"/>
        <v>0.012800751603763958</v>
      </c>
      <c r="M133" s="6">
        <f t="shared" si="32"/>
        <v>0.011990694443008373</v>
      </c>
      <c r="O133">
        <f t="shared" si="25"/>
        <v>114450</v>
      </c>
      <c r="P133">
        <f t="shared" si="33"/>
        <v>1251.0871607665108</v>
      </c>
    </row>
    <row r="134" spans="1:16" ht="13.5" thickBot="1">
      <c r="A134" s="3">
        <f t="shared" si="34"/>
        <v>110</v>
      </c>
      <c r="B134" s="3"/>
      <c r="C134" s="12">
        <v>1100</v>
      </c>
      <c r="D134" s="43">
        <v>115</v>
      </c>
      <c r="E134" s="42">
        <f t="shared" si="28"/>
        <v>0</v>
      </c>
      <c r="F134" s="3"/>
      <c r="G134" s="4">
        <f t="shared" si="26"/>
        <v>1.4939516911104442</v>
      </c>
      <c r="H134" s="4">
        <f t="shared" si="29"/>
        <v>0.5881699571300961</v>
      </c>
      <c r="I134" s="5">
        <f t="shared" si="30"/>
        <v>1.0259292382863634</v>
      </c>
      <c r="J134" s="9">
        <f t="shared" si="31"/>
        <v>0.0259292382863634</v>
      </c>
      <c r="K134" s="7">
        <f t="shared" si="27"/>
        <v>1.586666666666673</v>
      </c>
      <c r="L134" s="5">
        <f t="shared" si="24"/>
        <v>0.012918189691871869</v>
      </c>
      <c r="M134" s="6">
        <f t="shared" si="32"/>
        <v>0.013253148510620857</v>
      </c>
      <c r="O134">
        <f t="shared" si="25"/>
        <v>126500</v>
      </c>
      <c r="P134">
        <f t="shared" si="33"/>
        <v>9737.434975373246</v>
      </c>
    </row>
    <row r="135" spans="1:16" ht="13.5" thickBot="1">
      <c r="A135" s="3">
        <f t="shared" si="34"/>
        <v>111</v>
      </c>
      <c r="B135" s="3"/>
      <c r="C135" s="11">
        <v>1110</v>
      </c>
      <c r="D135" s="43">
        <v>125</v>
      </c>
      <c r="E135" s="42">
        <f t="shared" si="28"/>
        <v>0</v>
      </c>
      <c r="F135" s="3" t="s">
        <v>54</v>
      </c>
      <c r="G135" s="4">
        <f t="shared" si="26"/>
        <v>1.6238605338157002</v>
      </c>
      <c r="H135" s="4">
        <f t="shared" si="29"/>
        <v>0.6393151707935827</v>
      </c>
      <c r="I135" s="5">
        <f t="shared" si="30"/>
        <v>1.1151404763982211</v>
      </c>
      <c r="J135" s="9">
        <f t="shared" si="31"/>
        <v>0.11514047639822111</v>
      </c>
      <c r="K135" s="7">
        <f t="shared" si="27"/>
        <v>1.6010909090908996</v>
      </c>
      <c r="L135" s="5">
        <f t="shared" si="24"/>
        <v>0.013035627779979665</v>
      </c>
      <c r="M135" s="6">
        <f t="shared" si="32"/>
        <v>0.01453655617271641</v>
      </c>
      <c r="O135">
        <f t="shared" si="25"/>
        <v>138750</v>
      </c>
      <c r="P135">
        <f t="shared" si="33"/>
        <v>20925.957111513002</v>
      </c>
    </row>
    <row r="136" spans="1:16" ht="13.5" thickBot="1">
      <c r="A136" s="3">
        <f t="shared" si="34"/>
        <v>112</v>
      </c>
      <c r="B136" s="3"/>
      <c r="C136" s="11">
        <v>1120</v>
      </c>
      <c r="D136" s="43">
        <v>95</v>
      </c>
      <c r="E136" s="42">
        <f t="shared" si="28"/>
        <v>0</v>
      </c>
      <c r="F136" s="3"/>
      <c r="G136" s="4">
        <f t="shared" si="26"/>
        <v>1.2341340056999321</v>
      </c>
      <c r="H136" s="4">
        <f t="shared" si="29"/>
        <v>0.4858795298031229</v>
      </c>
      <c r="I136" s="5">
        <f t="shared" si="30"/>
        <v>0.847506762062648</v>
      </c>
      <c r="J136" s="9">
        <f t="shared" si="31"/>
        <v>-0.15249323793735203</v>
      </c>
      <c r="K136" s="7">
        <f t="shared" si="27"/>
        <v>1.6155151515151545</v>
      </c>
      <c r="L136" s="5">
        <f t="shared" si="24"/>
        <v>0.013153065868087692</v>
      </c>
      <c r="M136" s="6">
        <f t="shared" si="32"/>
        <v>0.011147312265059732</v>
      </c>
      <c r="O136">
        <f t="shared" si="25"/>
        <v>106400</v>
      </c>
      <c r="P136">
        <f t="shared" si="33"/>
        <v>12485.52075234724</v>
      </c>
    </row>
    <row r="137" spans="1:16" ht="13.5" thickBot="1">
      <c r="A137" s="3">
        <f t="shared" si="34"/>
        <v>113</v>
      </c>
      <c r="B137" s="3"/>
      <c r="C137" s="11">
        <v>1130</v>
      </c>
      <c r="D137" s="43">
        <v>95</v>
      </c>
      <c r="E137" s="42">
        <f t="shared" si="28"/>
        <v>0</v>
      </c>
      <c r="F137" s="3"/>
      <c r="G137" s="4">
        <f t="shared" si="26"/>
        <v>1.2341340056999321</v>
      </c>
      <c r="H137" s="4">
        <f t="shared" si="29"/>
        <v>0.4858795298031229</v>
      </c>
      <c r="I137" s="5">
        <f t="shared" si="30"/>
        <v>0.847506762062648</v>
      </c>
      <c r="J137" s="9">
        <f t="shared" si="31"/>
        <v>-0.15249323793735203</v>
      </c>
      <c r="K137" s="7">
        <f t="shared" si="27"/>
        <v>1.6299393939393951</v>
      </c>
      <c r="L137" s="5">
        <f t="shared" si="24"/>
        <v>0.013270503956195603</v>
      </c>
      <c r="M137" s="6">
        <f t="shared" si="32"/>
        <v>0.011246841838854896</v>
      </c>
      <c r="O137">
        <f t="shared" si="25"/>
        <v>107350</v>
      </c>
      <c r="P137">
        <f t="shared" si="33"/>
        <v>12596.998616207484</v>
      </c>
    </row>
    <row r="138" spans="1:16" ht="13.5" thickBot="1">
      <c r="A138" s="3">
        <f t="shared" si="34"/>
        <v>114</v>
      </c>
      <c r="B138" s="3"/>
      <c r="C138" s="11">
        <v>1140</v>
      </c>
      <c r="D138" s="43">
        <v>105</v>
      </c>
      <c r="E138" s="42">
        <f t="shared" si="28"/>
        <v>0</v>
      </c>
      <c r="F138" s="3"/>
      <c r="G138" s="4">
        <f t="shared" si="26"/>
        <v>1.3640428484051883</v>
      </c>
      <c r="H138" s="4">
        <f t="shared" si="29"/>
        <v>0.5370247434666096</v>
      </c>
      <c r="I138" s="5">
        <f t="shared" si="30"/>
        <v>0.9367180001745058</v>
      </c>
      <c r="J138" s="9">
        <f t="shared" si="31"/>
        <v>-0.0632819998254942</v>
      </c>
      <c r="K138" s="7">
        <f t="shared" si="27"/>
        <v>1.6443636363636358</v>
      </c>
      <c r="L138" s="5">
        <f t="shared" si="24"/>
        <v>0.013387942044303514</v>
      </c>
      <c r="M138" s="6">
        <f t="shared" si="32"/>
        <v>0.012540726298192173</v>
      </c>
      <c r="O138">
        <f t="shared" si="25"/>
        <v>119700</v>
      </c>
      <c r="P138">
        <f t="shared" si="33"/>
        <v>1308.476480067727</v>
      </c>
    </row>
    <row r="139" spans="1:16" ht="13.5" thickBot="1">
      <c r="A139" s="3">
        <f t="shared" si="34"/>
        <v>115</v>
      </c>
      <c r="B139" s="3"/>
      <c r="C139" s="12">
        <v>1150</v>
      </c>
      <c r="D139" s="43">
        <v>110</v>
      </c>
      <c r="E139" s="42">
        <f t="shared" si="28"/>
        <v>0</v>
      </c>
      <c r="F139" s="3"/>
      <c r="G139" s="4">
        <f t="shared" si="26"/>
        <v>1.4289972697578162</v>
      </c>
      <c r="H139" s="4">
        <f t="shared" si="29"/>
        <v>0.5625973502983528</v>
      </c>
      <c r="I139" s="5">
        <f t="shared" si="30"/>
        <v>0.9813236192304345</v>
      </c>
      <c r="J139" s="9">
        <f t="shared" si="31"/>
        <v>-0.01867638076956546</v>
      </c>
      <c r="K139" s="7">
        <f t="shared" si="27"/>
        <v>1.6587878787878765</v>
      </c>
      <c r="L139" s="5">
        <f t="shared" si="24"/>
        <v>0.013505380132411426</v>
      </c>
      <c r="M139" s="6">
        <f t="shared" si="32"/>
        <v>0.013253148510620786</v>
      </c>
      <c r="O139">
        <f t="shared" si="25"/>
        <v>126500</v>
      </c>
      <c r="P139">
        <f t="shared" si="33"/>
        <v>4430.0456560720295</v>
      </c>
    </row>
    <row r="140" spans="1:16" ht="13.5" thickBot="1">
      <c r="A140" s="3">
        <f t="shared" si="34"/>
        <v>116</v>
      </c>
      <c r="B140" s="3"/>
      <c r="C140" s="11">
        <v>1160</v>
      </c>
      <c r="D140" s="43">
        <v>100</v>
      </c>
      <c r="E140" s="42">
        <f t="shared" si="28"/>
        <v>0</v>
      </c>
      <c r="F140" s="3"/>
      <c r="G140" s="4">
        <f t="shared" si="26"/>
        <v>1.2990884270525602</v>
      </c>
      <c r="H140" s="4">
        <f t="shared" si="29"/>
        <v>0.5114521366348662</v>
      </c>
      <c r="I140" s="5">
        <f t="shared" si="30"/>
        <v>0.8921123811185769</v>
      </c>
      <c r="J140" s="9">
        <f t="shared" si="31"/>
        <v>-0.10788761888142306</v>
      </c>
      <c r="K140" s="7">
        <f t="shared" si="27"/>
        <v>1.6732121212121172</v>
      </c>
      <c r="L140" s="5">
        <f t="shared" si="24"/>
        <v>0.013622818220519337</v>
      </c>
      <c r="M140" s="6">
        <f t="shared" si="32"/>
        <v>0.01215308480025304</v>
      </c>
      <c r="O140">
        <f t="shared" si="25"/>
        <v>116000</v>
      </c>
      <c r="P140">
        <f t="shared" si="33"/>
        <v>7131.432207788213</v>
      </c>
    </row>
    <row r="141" spans="1:16" ht="13.5" thickBot="1">
      <c r="A141" s="3">
        <f t="shared" si="34"/>
        <v>117</v>
      </c>
      <c r="B141" s="3"/>
      <c r="C141" s="11">
        <v>1170</v>
      </c>
      <c r="D141" s="43">
        <v>90</v>
      </c>
      <c r="E141" s="42">
        <f t="shared" si="28"/>
        <v>0</v>
      </c>
      <c r="F141" s="3"/>
      <c r="G141" s="4">
        <f t="shared" si="26"/>
        <v>1.1691795843473043</v>
      </c>
      <c r="H141" s="4">
        <f t="shared" si="29"/>
        <v>0.46030692297137965</v>
      </c>
      <c r="I141" s="5">
        <f t="shared" si="30"/>
        <v>0.8029011430067192</v>
      </c>
      <c r="J141" s="9">
        <f t="shared" si="31"/>
        <v>-0.19709885699328078</v>
      </c>
      <c r="K141" s="7">
        <f t="shared" si="27"/>
        <v>1.687636363636372</v>
      </c>
      <c r="L141" s="5">
        <f t="shared" si="24"/>
        <v>0.013740256308627364</v>
      </c>
      <c r="M141" s="6">
        <f t="shared" si="32"/>
        <v>0.011032067495402195</v>
      </c>
      <c r="O141">
        <f t="shared" si="25"/>
        <v>105300</v>
      </c>
      <c r="P141">
        <f t="shared" si="33"/>
        <v>18892.910071648457</v>
      </c>
    </row>
    <row r="142" spans="1:16" ht="13.5" thickBot="1">
      <c r="A142" s="3">
        <f t="shared" si="34"/>
        <v>118</v>
      </c>
      <c r="B142" s="3"/>
      <c r="C142" s="11">
        <v>1180</v>
      </c>
      <c r="D142" s="43">
        <v>95</v>
      </c>
      <c r="E142" s="42">
        <f t="shared" si="28"/>
        <v>0</v>
      </c>
      <c r="F142" s="3"/>
      <c r="G142" s="4">
        <f t="shared" si="26"/>
        <v>1.2341340056999321</v>
      </c>
      <c r="H142" s="4">
        <f t="shared" si="29"/>
        <v>0.4858795298031229</v>
      </c>
      <c r="I142" s="5">
        <f t="shared" si="30"/>
        <v>0.847506762062648</v>
      </c>
      <c r="J142" s="9">
        <f t="shared" si="31"/>
        <v>-0.15249323793735203</v>
      </c>
      <c r="K142" s="7">
        <f t="shared" si="27"/>
        <v>1.7020606060605985</v>
      </c>
      <c r="L142" s="5">
        <f t="shared" si="24"/>
        <v>0.01385769439673516</v>
      </c>
      <c r="M142" s="6">
        <f t="shared" si="32"/>
        <v>0.011744489707830716</v>
      </c>
      <c r="O142">
        <f t="shared" si="25"/>
        <v>112100</v>
      </c>
      <c r="P142">
        <f t="shared" si="33"/>
        <v>13154.3879355087</v>
      </c>
    </row>
    <row r="143" spans="1:16" ht="13.5" thickBot="1">
      <c r="A143" s="3">
        <f t="shared" si="34"/>
        <v>119</v>
      </c>
      <c r="B143" s="3"/>
      <c r="C143" s="11">
        <v>1190</v>
      </c>
      <c r="D143" s="43">
        <v>95</v>
      </c>
      <c r="E143" s="42">
        <f t="shared" si="28"/>
        <v>0</v>
      </c>
      <c r="F143" s="3"/>
      <c r="G143" s="4">
        <f t="shared" si="26"/>
        <v>1.2341340056999321</v>
      </c>
      <c r="H143" s="4">
        <f t="shared" si="29"/>
        <v>0.4858795298031229</v>
      </c>
      <c r="I143" s="5">
        <f t="shared" si="30"/>
        <v>0.847506762062648</v>
      </c>
      <c r="J143" s="9">
        <f t="shared" si="31"/>
        <v>-0.15249323793735203</v>
      </c>
      <c r="K143" s="7">
        <f t="shared" si="27"/>
        <v>1.7164848484848534</v>
      </c>
      <c r="L143" s="5">
        <f t="shared" si="24"/>
        <v>0.013975132484843188</v>
      </c>
      <c r="M143" s="6">
        <f t="shared" si="32"/>
        <v>0.011844019281625979</v>
      </c>
      <c r="O143">
        <f t="shared" si="25"/>
        <v>113050</v>
      </c>
      <c r="P143">
        <f t="shared" si="33"/>
        <v>13265.865799368943</v>
      </c>
    </row>
    <row r="144" spans="1:16" ht="13.5" thickBot="1">
      <c r="A144" s="3">
        <f t="shared" si="34"/>
        <v>120</v>
      </c>
      <c r="B144" s="3"/>
      <c r="C144" s="12">
        <v>1200</v>
      </c>
      <c r="D144" s="43">
        <v>105</v>
      </c>
      <c r="E144" s="42">
        <f t="shared" si="28"/>
        <v>0</v>
      </c>
      <c r="F144" s="3"/>
      <c r="G144" s="4">
        <f t="shared" si="26"/>
        <v>1.3640428484051883</v>
      </c>
      <c r="H144" s="4">
        <f t="shared" si="29"/>
        <v>0.5370247434666096</v>
      </c>
      <c r="I144" s="5">
        <f t="shared" si="30"/>
        <v>0.9367180001745058</v>
      </c>
      <c r="J144" s="9">
        <f t="shared" si="31"/>
        <v>-0.0632819998254942</v>
      </c>
      <c r="K144" s="7">
        <f t="shared" si="27"/>
        <v>1.730909090909094</v>
      </c>
      <c r="L144" s="5">
        <f t="shared" si="24"/>
        <v>0.014092570572951098</v>
      </c>
      <c r="M144" s="6">
        <f t="shared" si="32"/>
        <v>0.013200764524412842</v>
      </c>
      <c r="O144">
        <f t="shared" si="25"/>
        <v>126000</v>
      </c>
      <c r="P144">
        <f t="shared" si="33"/>
        <v>1377.3436632291862</v>
      </c>
    </row>
    <row r="145" spans="1:16" ht="13.5" thickBot="1">
      <c r="A145" s="3">
        <f t="shared" si="34"/>
        <v>121</v>
      </c>
      <c r="B145" s="3"/>
      <c r="C145" s="11">
        <v>1210</v>
      </c>
      <c r="D145" s="43">
        <v>110</v>
      </c>
      <c r="E145" s="42">
        <f t="shared" si="28"/>
        <v>0</v>
      </c>
      <c r="F145" s="3"/>
      <c r="G145" s="4">
        <f t="shared" si="26"/>
        <v>1.4289972697578162</v>
      </c>
      <c r="H145" s="4">
        <f t="shared" si="29"/>
        <v>0.5625973502983528</v>
      </c>
      <c r="I145" s="5">
        <f t="shared" si="30"/>
        <v>0.9813236192304345</v>
      </c>
      <c r="J145" s="9">
        <f t="shared" si="31"/>
        <v>-0.01867638076956546</v>
      </c>
      <c r="K145" s="7">
        <f t="shared" si="27"/>
        <v>1.7453333333333205</v>
      </c>
      <c r="L145" s="5">
        <f t="shared" si="24"/>
        <v>0.014210008661058893</v>
      </c>
      <c r="M145" s="6">
        <f t="shared" si="32"/>
        <v>0.013944617128566135</v>
      </c>
      <c r="O145">
        <f t="shared" si="25"/>
        <v>133100</v>
      </c>
      <c r="P145">
        <f t="shared" si="33"/>
        <v>4661.17847291057</v>
      </c>
    </row>
    <row r="146" spans="1:16" ht="13.5" thickBot="1">
      <c r="A146" s="3">
        <f t="shared" si="34"/>
        <v>122</v>
      </c>
      <c r="B146" s="3"/>
      <c r="C146" s="11">
        <v>1220</v>
      </c>
      <c r="D146" s="43">
        <v>120</v>
      </c>
      <c r="E146" s="42">
        <f t="shared" si="28"/>
        <v>0</v>
      </c>
      <c r="F146" s="3"/>
      <c r="G146" s="4">
        <f t="shared" si="26"/>
        <v>1.5589061124630723</v>
      </c>
      <c r="H146" s="4">
        <f t="shared" si="29"/>
        <v>0.6137425639618395</v>
      </c>
      <c r="I146" s="5">
        <f t="shared" si="30"/>
        <v>1.0705348573422924</v>
      </c>
      <c r="J146" s="9">
        <f t="shared" si="31"/>
        <v>0.07053485734229237</v>
      </c>
      <c r="K146" s="7">
        <f t="shared" si="27"/>
        <v>1.7597575757575896</v>
      </c>
      <c r="L146" s="5">
        <f t="shared" si="24"/>
        <v>0.014327446749167036</v>
      </c>
      <c r="M146" s="6">
        <f t="shared" si="32"/>
        <v>0.015338031161698823</v>
      </c>
      <c r="O146">
        <f t="shared" si="25"/>
        <v>146400</v>
      </c>
      <c r="P146">
        <f t="shared" si="33"/>
        <v>16899.700609050327</v>
      </c>
    </row>
    <row r="147" spans="1:16" ht="13.5" thickBot="1">
      <c r="A147" s="3">
        <f t="shared" si="34"/>
        <v>123</v>
      </c>
      <c r="B147" s="3"/>
      <c r="C147" s="11">
        <v>1230</v>
      </c>
      <c r="D147" s="43">
        <v>120</v>
      </c>
      <c r="E147" s="42">
        <f t="shared" si="28"/>
        <v>0</v>
      </c>
      <c r="F147" s="3"/>
      <c r="G147" s="4">
        <f t="shared" si="26"/>
        <v>1.5589061124630723</v>
      </c>
      <c r="H147" s="4">
        <f t="shared" si="29"/>
        <v>0.6137425639618395</v>
      </c>
      <c r="I147" s="5">
        <f t="shared" si="30"/>
        <v>1.0705348573422924</v>
      </c>
      <c r="J147" s="9">
        <f t="shared" si="31"/>
        <v>0.07053485734229237</v>
      </c>
      <c r="K147" s="7">
        <f t="shared" si="27"/>
        <v>1.774181818181816</v>
      </c>
      <c r="L147" s="5">
        <f t="shared" si="24"/>
        <v>0.014444884837274833</v>
      </c>
      <c r="M147" s="6">
        <f t="shared" si="32"/>
        <v>0.015463752728597855</v>
      </c>
      <c r="O147">
        <f t="shared" si="25"/>
        <v>147600</v>
      </c>
      <c r="P147">
        <f t="shared" si="33"/>
        <v>17038.222745190084</v>
      </c>
    </row>
    <row r="148" spans="1:16" ht="13.5" thickBot="1">
      <c r="A148" s="3">
        <f t="shared" si="34"/>
        <v>124</v>
      </c>
      <c r="B148" s="3"/>
      <c r="C148" s="11">
        <v>1240</v>
      </c>
      <c r="D148" s="43">
        <v>100</v>
      </c>
      <c r="E148" s="42">
        <f t="shared" si="28"/>
        <v>0</v>
      </c>
      <c r="F148" s="3"/>
      <c r="G148" s="4">
        <f t="shared" si="26"/>
        <v>1.2990884270525602</v>
      </c>
      <c r="H148" s="4">
        <f t="shared" si="29"/>
        <v>0.5114521366348662</v>
      </c>
      <c r="I148" s="5">
        <f t="shared" si="30"/>
        <v>0.8921123811185769</v>
      </c>
      <c r="J148" s="9">
        <f t="shared" si="31"/>
        <v>-0.10788761888142306</v>
      </c>
      <c r="K148" s="7">
        <f t="shared" si="27"/>
        <v>1.7886060606060568</v>
      </c>
      <c r="L148" s="5">
        <f t="shared" si="24"/>
        <v>0.014562322925382743</v>
      </c>
      <c r="M148" s="6">
        <f t="shared" si="32"/>
        <v>0.01299122857958084</v>
      </c>
      <c r="O148">
        <f t="shared" si="25"/>
        <v>124000</v>
      </c>
      <c r="P148">
        <f t="shared" si="33"/>
        <v>7623.255118670159</v>
      </c>
    </row>
    <row r="149" spans="1:16" ht="13.5" thickBot="1">
      <c r="A149" s="3">
        <f t="shared" si="34"/>
        <v>125</v>
      </c>
      <c r="B149" s="3"/>
      <c r="C149" s="12">
        <v>1250</v>
      </c>
      <c r="D149" s="43">
        <v>115</v>
      </c>
      <c r="E149" s="42">
        <f t="shared" si="28"/>
        <v>0</v>
      </c>
      <c r="F149" s="3"/>
      <c r="G149" s="4">
        <f t="shared" si="26"/>
        <v>1.4939516911104442</v>
      </c>
      <c r="H149" s="4">
        <f t="shared" si="29"/>
        <v>0.5881699571300961</v>
      </c>
      <c r="I149" s="5">
        <f t="shared" si="30"/>
        <v>1.0259292382863634</v>
      </c>
      <c r="J149" s="9">
        <f t="shared" si="31"/>
        <v>0.0259292382863634</v>
      </c>
      <c r="K149" s="7">
        <f t="shared" si="27"/>
        <v>1.8030303030302974</v>
      </c>
      <c r="L149" s="5">
        <f t="shared" si="24"/>
        <v>0.014679761013490654</v>
      </c>
      <c r="M149" s="6">
        <f t="shared" si="32"/>
        <v>0.01506039603479632</v>
      </c>
      <c r="O149">
        <f t="shared" si="25"/>
        <v>143750</v>
      </c>
      <c r="P149">
        <f t="shared" si="33"/>
        <v>11065.267017469598</v>
      </c>
    </row>
    <row r="150" spans="1:16" ht="13.5" thickBot="1">
      <c r="A150" s="3">
        <f t="shared" si="34"/>
        <v>126</v>
      </c>
      <c r="B150" s="3"/>
      <c r="C150" s="11">
        <v>1260</v>
      </c>
      <c r="D150" s="43">
        <v>110</v>
      </c>
      <c r="E150" s="42">
        <f t="shared" si="28"/>
        <v>0</v>
      </c>
      <c r="F150" s="3"/>
      <c r="G150" s="4">
        <f t="shared" si="26"/>
        <v>1.4289972697578162</v>
      </c>
      <c r="H150" s="4">
        <f t="shared" si="29"/>
        <v>0.5625973502983528</v>
      </c>
      <c r="I150" s="5">
        <f t="shared" si="30"/>
        <v>0.9813236192304345</v>
      </c>
      <c r="J150" s="9">
        <f t="shared" si="31"/>
        <v>-0.01867638076956546</v>
      </c>
      <c r="K150" s="7">
        <f t="shared" si="27"/>
        <v>1.8174545454545523</v>
      </c>
      <c r="L150" s="5">
        <f t="shared" si="24"/>
        <v>0.014797199101598681</v>
      </c>
      <c r="M150" s="6">
        <f t="shared" si="32"/>
        <v>0.014520840976854153</v>
      </c>
      <c r="O150">
        <f t="shared" si="25"/>
        <v>138600</v>
      </c>
      <c r="P150">
        <f t="shared" si="33"/>
        <v>4853.789153609355</v>
      </c>
    </row>
    <row r="151" spans="1:16" ht="13.5" thickBot="1">
      <c r="A151" s="3">
        <f t="shared" si="34"/>
        <v>127</v>
      </c>
      <c r="B151" s="3"/>
      <c r="C151" s="11">
        <v>1270</v>
      </c>
      <c r="D151" s="43">
        <v>100</v>
      </c>
      <c r="E151" s="42">
        <f t="shared" si="28"/>
        <v>0</v>
      </c>
      <c r="F151" s="3" t="s">
        <v>55</v>
      </c>
      <c r="G151" s="4">
        <f t="shared" si="26"/>
        <v>1.2990884270525602</v>
      </c>
      <c r="H151" s="4">
        <f t="shared" si="29"/>
        <v>0.5114521366348662</v>
      </c>
      <c r="I151" s="5">
        <f t="shared" si="30"/>
        <v>0.8921123811185769</v>
      </c>
      <c r="J151" s="9">
        <f t="shared" si="31"/>
        <v>-0.10788761888142306</v>
      </c>
      <c r="K151" s="7">
        <f t="shared" si="27"/>
        <v>1.8318787878787788</v>
      </c>
      <c r="L151" s="5">
        <f t="shared" si="24"/>
        <v>0.014914637189706478</v>
      </c>
      <c r="M151" s="6">
        <f t="shared" si="32"/>
        <v>0.013305532496828726</v>
      </c>
      <c r="O151">
        <f t="shared" si="25"/>
        <v>127000</v>
      </c>
      <c r="P151">
        <f t="shared" si="33"/>
        <v>7807.688710250889</v>
      </c>
    </row>
    <row r="152" spans="1:16" ht="13.5" thickBot="1">
      <c r="A152" s="3">
        <f t="shared" si="34"/>
        <v>128</v>
      </c>
      <c r="B152" s="3"/>
      <c r="C152" s="11">
        <v>1280</v>
      </c>
      <c r="D152" s="43">
        <v>120</v>
      </c>
      <c r="E152" s="42">
        <f t="shared" si="28"/>
        <v>0</v>
      </c>
      <c r="F152" s="3"/>
      <c r="G152" s="4">
        <f t="shared" si="26"/>
        <v>1.5589061124630723</v>
      </c>
      <c r="H152" s="4">
        <f t="shared" si="29"/>
        <v>0.6137425639618395</v>
      </c>
      <c r="I152" s="5">
        <f t="shared" si="30"/>
        <v>1.0705348573422924</v>
      </c>
      <c r="J152" s="9">
        <f t="shared" si="31"/>
        <v>0.07053485734229237</v>
      </c>
      <c r="K152" s="7">
        <f t="shared" si="27"/>
        <v>1.8463030303030337</v>
      </c>
      <c r="L152" s="5">
        <f t="shared" si="24"/>
        <v>0.015032075277814505</v>
      </c>
      <c r="M152" s="6">
        <f t="shared" si="32"/>
        <v>0.016092360563093752</v>
      </c>
      <c r="O152">
        <f t="shared" si="25"/>
        <v>153600</v>
      </c>
      <c r="P152">
        <f t="shared" si="33"/>
        <v>17730.833425888868</v>
      </c>
    </row>
    <row r="153" spans="1:16" ht="13.5" thickBot="1">
      <c r="A153" s="3">
        <f>A152+1</f>
        <v>129</v>
      </c>
      <c r="B153" s="3"/>
      <c r="C153" s="11">
        <v>1290</v>
      </c>
      <c r="D153" s="43">
        <v>100</v>
      </c>
      <c r="E153" s="42">
        <f aca="true" t="shared" si="35" ref="E153:E204">IF(AND(D153="",C153&lt;&gt;""),$J$16,0)</f>
        <v>0</v>
      </c>
      <c r="F153" s="3"/>
      <c r="G153" s="4">
        <f t="shared" si="26"/>
        <v>1.2990884270525602</v>
      </c>
      <c r="H153" s="4">
        <f aca="true" t="shared" si="36" ref="H153:H204">G153/2.54</f>
        <v>0.5114521366348662</v>
      </c>
      <c r="I153" s="5">
        <f>(G153/$J$13)</f>
        <v>0.8921123811185769</v>
      </c>
      <c r="J153" s="9">
        <f aca="true" t="shared" si="37" ref="J153:J184">IF(C153&gt;0,I153-1,0)</f>
        <v>-0.10788761888142306</v>
      </c>
      <c r="K153" s="7">
        <f t="shared" si="27"/>
        <v>1.8607272727272886</v>
      </c>
      <c r="L153" s="5">
        <f t="shared" si="24"/>
        <v>0.015149513365922532</v>
      </c>
      <c r="M153" s="6">
        <f aca="true" t="shared" si="38" ref="M153:M184">L153*I153</f>
        <v>0.013515068441660857</v>
      </c>
      <c r="O153">
        <f t="shared" si="25"/>
        <v>129000</v>
      </c>
      <c r="P153">
        <f aca="true" t="shared" si="39" ref="P153:P184">C153*ABS(D153-O$207)</f>
        <v>7930.644437971375</v>
      </c>
    </row>
    <row r="154" spans="1:16" ht="13.5" thickBot="1">
      <c r="A154" s="3">
        <f aca="true" t="shared" si="40" ref="A154:A204">A153+1</f>
        <v>130</v>
      </c>
      <c r="B154" s="3"/>
      <c r="C154" s="12">
        <v>1300</v>
      </c>
      <c r="D154" s="43">
        <v>75</v>
      </c>
      <c r="E154" s="42">
        <f t="shared" si="35"/>
        <v>0</v>
      </c>
      <c r="F154" s="3"/>
      <c r="G154" s="4">
        <f t="shared" si="26"/>
        <v>0.9743163202894202</v>
      </c>
      <c r="H154" s="4">
        <f t="shared" si="36"/>
        <v>0.3835891024761497</v>
      </c>
      <c r="I154" s="5">
        <f>(G154/$J$13)</f>
        <v>0.6690842858389326</v>
      </c>
      <c r="J154" s="9">
        <f t="shared" si="37"/>
        <v>-0.33091571416106735</v>
      </c>
      <c r="K154" s="7">
        <f t="shared" si="27"/>
        <v>1.8751515151515008</v>
      </c>
      <c r="L154" s="5">
        <f aca="true" t="shared" si="41" ref="L154:L204">(K154/K$206)</f>
        <v>0.015266951454030212</v>
      </c>
      <c r="M154" s="6">
        <f t="shared" si="38"/>
        <v>0.010214877310557459</v>
      </c>
      <c r="O154">
        <f aca="true" t="shared" si="42" ref="O154:O204">(D154+E154)*C154</f>
        <v>97500</v>
      </c>
      <c r="P154">
        <f t="shared" si="39"/>
        <v>40492.122301831616</v>
      </c>
    </row>
    <row r="155" spans="1:16" ht="13.5" thickBot="1">
      <c r="A155" s="3">
        <f t="shared" si="40"/>
        <v>131</v>
      </c>
      <c r="B155" s="3"/>
      <c r="C155" s="11">
        <v>1310</v>
      </c>
      <c r="D155" s="43">
        <v>55</v>
      </c>
      <c r="E155" s="42">
        <f t="shared" si="35"/>
        <v>0</v>
      </c>
      <c r="F155" s="3"/>
      <c r="G155" s="4">
        <f aca="true" t="shared" si="43" ref="G155:G204">(D155+E155)/$J$19</f>
        <v>0.7144986348789081</v>
      </c>
      <c r="H155" s="4">
        <f t="shared" si="36"/>
        <v>0.2812986751491764</v>
      </c>
      <c r="I155" s="5">
        <f aca="true" t="shared" si="44" ref="I155:I204">(G155/$J$13)</f>
        <v>0.49066180961521727</v>
      </c>
      <c r="J155" s="9">
        <f t="shared" si="37"/>
        <v>-0.5093381903847827</v>
      </c>
      <c r="K155" s="7">
        <f aca="true" t="shared" si="45" ref="K155:K204">IF(C155&gt;0,(((C155+(D$15/2))^2*3.1416)/43560)-(((C154+(D$15/2))^2*3.1416)/43560),0)</f>
        <v>1.8895757575757557</v>
      </c>
      <c r="L155" s="5">
        <f t="shared" si="41"/>
        <v>0.015384389542138239</v>
      </c>
      <c r="M155" s="6">
        <f t="shared" si="38"/>
        <v>0.007548532412570972</v>
      </c>
      <c r="O155">
        <f t="shared" si="42"/>
        <v>72050</v>
      </c>
      <c r="P155">
        <f t="shared" si="39"/>
        <v>67003.60016569187</v>
      </c>
    </row>
    <row r="156" spans="1:16" ht="13.5" thickBot="1">
      <c r="A156" s="3">
        <f t="shared" si="40"/>
        <v>132</v>
      </c>
      <c r="B156" s="3"/>
      <c r="C156" s="11">
        <v>1320</v>
      </c>
      <c r="D156" s="43">
        <v>65</v>
      </c>
      <c r="E156" s="42">
        <f t="shared" si="35"/>
        <v>0</v>
      </c>
      <c r="F156" s="3"/>
      <c r="G156" s="4">
        <f t="shared" si="43"/>
        <v>0.8444074775841641</v>
      </c>
      <c r="H156" s="4">
        <f t="shared" si="36"/>
        <v>0.332443888812663</v>
      </c>
      <c r="I156" s="5">
        <f t="shared" si="44"/>
        <v>0.5798730477270749</v>
      </c>
      <c r="J156" s="9">
        <f t="shared" si="37"/>
        <v>-0.42012695227292507</v>
      </c>
      <c r="K156" s="7">
        <f t="shared" si="45"/>
        <v>1.9040000000000106</v>
      </c>
      <c r="L156" s="5">
        <f t="shared" si="41"/>
        <v>0.015501827630246266</v>
      </c>
      <c r="M156" s="6">
        <f t="shared" si="38"/>
        <v>0.008989092033290682</v>
      </c>
      <c r="O156">
        <f t="shared" si="42"/>
        <v>85800</v>
      </c>
      <c r="P156">
        <f t="shared" si="39"/>
        <v>54315.0780295521</v>
      </c>
    </row>
    <row r="157" spans="1:16" ht="13.5" thickBot="1">
      <c r="A157" s="3">
        <f t="shared" si="40"/>
        <v>133</v>
      </c>
      <c r="B157" s="3"/>
      <c r="C157" s="11">
        <v>1330</v>
      </c>
      <c r="D157" s="43">
        <v>50</v>
      </c>
      <c r="E157" s="42">
        <f t="shared" si="35"/>
        <v>0</v>
      </c>
      <c r="F157" s="3"/>
      <c r="G157" s="4">
        <f t="shared" si="43"/>
        <v>0.6495442135262801</v>
      </c>
      <c r="H157" s="4">
        <f t="shared" si="36"/>
        <v>0.2557260683174331</v>
      </c>
      <c r="I157" s="5">
        <f t="shared" si="44"/>
        <v>0.44605619055928847</v>
      </c>
      <c r="J157" s="9">
        <f t="shared" si="37"/>
        <v>-0.5539438094407115</v>
      </c>
      <c r="K157" s="7">
        <f t="shared" si="45"/>
        <v>1.918424242424237</v>
      </c>
      <c r="L157" s="5">
        <f t="shared" si="41"/>
        <v>0.015619265718354062</v>
      </c>
      <c r="M157" s="6">
        <f t="shared" si="38"/>
        <v>0.006967070165662301</v>
      </c>
      <c r="O157">
        <f t="shared" si="42"/>
        <v>66500</v>
      </c>
      <c r="P157">
        <f t="shared" si="39"/>
        <v>74676.55589341235</v>
      </c>
    </row>
    <row r="158" spans="1:16" ht="13.5" thickBot="1">
      <c r="A158" s="3">
        <f t="shared" si="40"/>
        <v>134</v>
      </c>
      <c r="B158" s="3"/>
      <c r="C158" s="11">
        <v>1340</v>
      </c>
      <c r="D158" s="43">
        <v>35</v>
      </c>
      <c r="E158" s="42">
        <f t="shared" si="35"/>
        <v>0</v>
      </c>
      <c r="F158" s="3"/>
      <c r="G158" s="4">
        <f t="shared" si="43"/>
        <v>0.45468094946839605</v>
      </c>
      <c r="H158" s="4">
        <f t="shared" si="36"/>
        <v>0.17900824782220318</v>
      </c>
      <c r="I158" s="5">
        <f t="shared" si="44"/>
        <v>0.3122393333915019</v>
      </c>
      <c r="J158" s="9">
        <f t="shared" si="37"/>
        <v>-0.6877606666084981</v>
      </c>
      <c r="K158" s="7">
        <f t="shared" si="45"/>
        <v>1.9328484848484777</v>
      </c>
      <c r="L158" s="5">
        <f t="shared" si="41"/>
        <v>0.01573670380646197</v>
      </c>
      <c r="M158" s="6">
        <f t="shared" si="38"/>
        <v>0.004913617906309196</v>
      </c>
      <c r="O158">
        <f t="shared" si="42"/>
        <v>46900</v>
      </c>
      <c r="P158">
        <f t="shared" si="39"/>
        <v>95338.0337572726</v>
      </c>
    </row>
    <row r="159" spans="1:16" ht="13.5" thickBot="1">
      <c r="A159" s="3">
        <f t="shared" si="40"/>
        <v>135</v>
      </c>
      <c r="B159" s="3"/>
      <c r="C159" s="12">
        <v>1350</v>
      </c>
      <c r="D159" s="43">
        <v>35</v>
      </c>
      <c r="E159" s="42">
        <f t="shared" si="35"/>
        <v>0</v>
      </c>
      <c r="F159" s="3"/>
      <c r="G159" s="4">
        <f t="shared" si="43"/>
        <v>0.45468094946839605</v>
      </c>
      <c r="H159" s="4">
        <f t="shared" si="36"/>
        <v>0.17900824782220318</v>
      </c>
      <c r="I159" s="5">
        <f t="shared" si="44"/>
        <v>0.3122393333915019</v>
      </c>
      <c r="J159" s="9">
        <f t="shared" si="37"/>
        <v>-0.6877606666084981</v>
      </c>
      <c r="K159" s="7">
        <f t="shared" si="45"/>
        <v>1.9472727272727184</v>
      </c>
      <c r="L159" s="5">
        <f t="shared" si="41"/>
        <v>0.015854141894569886</v>
      </c>
      <c r="M159" s="6">
        <f t="shared" si="38"/>
        <v>0.004950286696654784</v>
      </c>
      <c r="O159">
        <f t="shared" si="42"/>
        <v>47250</v>
      </c>
      <c r="P159">
        <f t="shared" si="39"/>
        <v>96049.51162113283</v>
      </c>
    </row>
    <row r="160" spans="1:16" ht="13.5" thickBot="1">
      <c r="A160" s="3">
        <f t="shared" si="40"/>
        <v>136</v>
      </c>
      <c r="B160" s="3"/>
      <c r="C160" s="11">
        <v>1360</v>
      </c>
      <c r="D160" s="43">
        <v>55</v>
      </c>
      <c r="E160" s="42">
        <f t="shared" si="35"/>
        <v>0</v>
      </c>
      <c r="F160" s="3"/>
      <c r="G160" s="4">
        <f t="shared" si="43"/>
        <v>0.7144986348789081</v>
      </c>
      <c r="H160" s="4">
        <f t="shared" si="36"/>
        <v>0.2812986751491764</v>
      </c>
      <c r="I160" s="5">
        <f t="shared" si="44"/>
        <v>0.49066180961521727</v>
      </c>
      <c r="J160" s="9">
        <f t="shared" si="37"/>
        <v>-0.5093381903847827</v>
      </c>
      <c r="K160" s="7">
        <f t="shared" si="45"/>
        <v>1.9616969696969875</v>
      </c>
      <c r="L160" s="5">
        <f t="shared" si="41"/>
        <v>0.015971579982678025</v>
      </c>
      <c r="M160" s="6">
        <f t="shared" si="38"/>
        <v>0.00783664433671498</v>
      </c>
      <c r="O160">
        <f t="shared" si="42"/>
        <v>74800</v>
      </c>
      <c r="P160">
        <f t="shared" si="39"/>
        <v>69560.98948499307</v>
      </c>
    </row>
    <row r="161" spans="1:16" ht="13.5" thickBot="1">
      <c r="A161" s="3">
        <f t="shared" si="40"/>
        <v>137</v>
      </c>
      <c r="B161" s="3"/>
      <c r="C161" s="11">
        <v>1370</v>
      </c>
      <c r="D161" s="43">
        <v>65</v>
      </c>
      <c r="E161" s="42">
        <f t="shared" si="35"/>
        <v>0</v>
      </c>
      <c r="F161" s="3"/>
      <c r="G161" s="4">
        <f t="shared" si="43"/>
        <v>0.8444074775841641</v>
      </c>
      <c r="H161" s="4">
        <f t="shared" si="36"/>
        <v>0.332443888812663</v>
      </c>
      <c r="I161" s="5">
        <f t="shared" si="44"/>
        <v>0.5798730477270749</v>
      </c>
      <c r="J161" s="9">
        <f t="shared" si="37"/>
        <v>-0.42012695227292507</v>
      </c>
      <c r="K161" s="7">
        <f t="shared" si="45"/>
        <v>1.9761212121211997</v>
      </c>
      <c r="L161" s="5">
        <f t="shared" si="41"/>
        <v>0.016089018070785707</v>
      </c>
      <c r="M161" s="6">
        <f t="shared" si="38"/>
        <v>0.00932958794364249</v>
      </c>
      <c r="O161">
        <f t="shared" si="42"/>
        <v>89050</v>
      </c>
      <c r="P161">
        <f t="shared" si="39"/>
        <v>56372.46734885332</v>
      </c>
    </row>
    <row r="162" spans="1:16" ht="13.5" thickBot="1">
      <c r="A162" s="3">
        <f t="shared" si="40"/>
        <v>138</v>
      </c>
      <c r="B162" s="3"/>
      <c r="C162" s="11">
        <v>1380</v>
      </c>
      <c r="D162" s="43">
        <v>65</v>
      </c>
      <c r="E162" s="42">
        <f t="shared" si="35"/>
        <v>0</v>
      </c>
      <c r="F162" s="3"/>
      <c r="G162" s="4">
        <f t="shared" si="43"/>
        <v>0.8444074775841641</v>
      </c>
      <c r="H162" s="4">
        <f t="shared" si="36"/>
        <v>0.332443888812663</v>
      </c>
      <c r="I162" s="5">
        <f t="shared" si="44"/>
        <v>0.5798730477270749</v>
      </c>
      <c r="J162" s="9">
        <f t="shared" si="37"/>
        <v>-0.42012695227292507</v>
      </c>
      <c r="K162" s="7">
        <f t="shared" si="45"/>
        <v>1.9905454545454688</v>
      </c>
      <c r="L162" s="5">
        <f t="shared" si="41"/>
        <v>0.01620645615889385</v>
      </c>
      <c r="M162" s="6">
        <f t="shared" si="38"/>
        <v>0.009397687125713</v>
      </c>
      <c r="O162">
        <f t="shared" si="42"/>
        <v>89700</v>
      </c>
      <c r="P162">
        <f t="shared" si="39"/>
        <v>56783.94521271357</v>
      </c>
    </row>
    <row r="163" spans="1:16" ht="13.5" thickBot="1">
      <c r="A163" s="3">
        <f t="shared" si="40"/>
        <v>139</v>
      </c>
      <c r="B163" s="3"/>
      <c r="C163" s="11">
        <v>1390</v>
      </c>
      <c r="D163" s="43">
        <v>85</v>
      </c>
      <c r="E163" s="42">
        <f t="shared" si="35"/>
        <v>0</v>
      </c>
      <c r="F163" s="3"/>
      <c r="G163" s="4">
        <f t="shared" si="43"/>
        <v>1.1042251629946762</v>
      </c>
      <c r="H163" s="4">
        <f t="shared" si="36"/>
        <v>0.4347343161396363</v>
      </c>
      <c r="I163" s="5">
        <f t="shared" si="44"/>
        <v>0.7582955239507904</v>
      </c>
      <c r="J163" s="9">
        <f t="shared" si="37"/>
        <v>-0.24170447604920964</v>
      </c>
      <c r="K163" s="7">
        <f t="shared" si="45"/>
        <v>2.004969696969681</v>
      </c>
      <c r="L163" s="5">
        <f t="shared" si="41"/>
        <v>0.01632389424700153</v>
      </c>
      <c r="M163" s="6">
        <f t="shared" si="38"/>
        <v>0.012378335940947317</v>
      </c>
      <c r="O163">
        <f t="shared" si="42"/>
        <v>118150</v>
      </c>
      <c r="P163">
        <f t="shared" si="39"/>
        <v>29395.423076573807</v>
      </c>
    </row>
    <row r="164" spans="1:16" ht="13.5" thickBot="1">
      <c r="A164" s="3">
        <f t="shared" si="40"/>
        <v>140</v>
      </c>
      <c r="B164" s="3"/>
      <c r="C164" s="12">
        <v>1400</v>
      </c>
      <c r="D164" s="43">
        <v>110</v>
      </c>
      <c r="E164" s="42">
        <f t="shared" si="35"/>
        <v>0</v>
      </c>
      <c r="F164" s="3"/>
      <c r="G164" s="4">
        <f t="shared" si="43"/>
        <v>1.4289972697578162</v>
      </c>
      <c r="H164" s="4">
        <f t="shared" si="36"/>
        <v>0.5625973502983528</v>
      </c>
      <c r="I164" s="5">
        <f t="shared" si="44"/>
        <v>0.9813236192304345</v>
      </c>
      <c r="J164" s="9">
        <f t="shared" si="37"/>
        <v>-0.01867638076956546</v>
      </c>
      <c r="K164" s="7">
        <f t="shared" si="45"/>
        <v>2.01939393939395</v>
      </c>
      <c r="L164" s="5">
        <f t="shared" si="41"/>
        <v>0.016441332335109672</v>
      </c>
      <c r="M164" s="6">
        <f t="shared" si="38"/>
        <v>0.016134267752060196</v>
      </c>
      <c r="O164">
        <f t="shared" si="42"/>
        <v>154000</v>
      </c>
      <c r="P164">
        <f t="shared" si="39"/>
        <v>5393.09905956595</v>
      </c>
    </row>
    <row r="165" spans="1:16" ht="13.5" thickBot="1">
      <c r="A165" s="3">
        <f t="shared" si="40"/>
        <v>141</v>
      </c>
      <c r="B165" s="3"/>
      <c r="C165" s="11">
        <v>1410</v>
      </c>
      <c r="D165" s="43">
        <v>120</v>
      </c>
      <c r="E165" s="42">
        <f t="shared" si="35"/>
        <v>0</v>
      </c>
      <c r="F165" s="3"/>
      <c r="G165" s="4">
        <f t="shared" si="43"/>
        <v>1.5589061124630723</v>
      </c>
      <c r="H165" s="4">
        <f t="shared" si="36"/>
        <v>0.6137425639618395</v>
      </c>
      <c r="I165" s="5">
        <f t="shared" si="44"/>
        <v>1.0705348573422924</v>
      </c>
      <c r="J165" s="9">
        <f t="shared" si="37"/>
        <v>0.07053485734229237</v>
      </c>
      <c r="K165" s="7">
        <f t="shared" si="45"/>
        <v>2.0338181818181624</v>
      </c>
      <c r="L165" s="5">
        <f t="shared" si="41"/>
        <v>0.016558770423217354</v>
      </c>
      <c r="M165" s="6">
        <f t="shared" si="38"/>
        <v>0.01772674093278276</v>
      </c>
      <c r="O165">
        <f t="shared" si="42"/>
        <v>169200</v>
      </c>
      <c r="P165">
        <f t="shared" si="39"/>
        <v>19531.621195705706</v>
      </c>
    </row>
    <row r="166" spans="1:16" ht="13.5" thickBot="1">
      <c r="A166" s="3">
        <f t="shared" si="40"/>
        <v>142</v>
      </c>
      <c r="B166" s="3"/>
      <c r="C166" s="11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1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100110</v>
      </c>
      <c r="D206" s="3">
        <f>SUM(D25:D204)</f>
        <v>14600</v>
      </c>
      <c r="E206" s="3">
        <f>SUM(E25:E204)</f>
        <v>1429.3706293706293</v>
      </c>
      <c r="F206" s="3"/>
      <c r="G206" s="4">
        <f>SUM(G25:G204)</f>
        <v>208.23569877551577</v>
      </c>
      <c r="H206" s="28">
        <f>SUM(H25:H204)</f>
        <v>81.9825585730378</v>
      </c>
      <c r="I206" s="3"/>
      <c r="J206" s="3"/>
      <c r="K206" s="28">
        <f>SUM(K25:K154)</f>
        <v>122.82422727272727</v>
      </c>
      <c r="L206" s="8">
        <f>SUM(L25:L154)</f>
        <v>1</v>
      </c>
      <c r="M206" s="4">
        <f>SUM(M25:M204)</f>
        <v>1.113325504067688</v>
      </c>
      <c r="O206">
        <f>SUM(O25:O205)</f>
        <v>10626454.895104894</v>
      </c>
      <c r="P206" s="21">
        <f>SUM(P25:P205)</f>
        <v>2089550.1889879175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106.14778638602432</v>
      </c>
    </row>
    <row r="208" spans="1:13" ht="12.75">
      <c r="A208" s="63" t="s">
        <v>1</v>
      </c>
      <c r="B208" s="18"/>
      <c r="C208" s="63" t="s">
        <v>2</v>
      </c>
      <c r="D208" s="63" t="s">
        <v>3</v>
      </c>
      <c r="E208" s="35"/>
      <c r="F208" s="18"/>
      <c r="G208" s="63" t="s">
        <v>4</v>
      </c>
      <c r="H208" s="63" t="s">
        <v>5</v>
      </c>
      <c r="I208" s="63" t="s">
        <v>6</v>
      </c>
      <c r="J208" s="63" t="s">
        <v>7</v>
      </c>
      <c r="K208" s="63" t="s">
        <v>8</v>
      </c>
      <c r="L208" s="63" t="s">
        <v>9</v>
      </c>
      <c r="M208" s="63" t="s">
        <v>10</v>
      </c>
    </row>
    <row r="209" spans="1:13" ht="12.75">
      <c r="A209" s="63"/>
      <c r="B209" s="18"/>
      <c r="C209" s="63"/>
      <c r="D209" s="63"/>
      <c r="E209" s="35"/>
      <c r="F209" s="18"/>
      <c r="G209" s="63"/>
      <c r="H209" s="63"/>
      <c r="I209" s="63"/>
      <c r="J209" s="63"/>
      <c r="K209" s="63"/>
      <c r="L209" s="63"/>
      <c r="M209" s="63"/>
    </row>
    <row r="210" spans="1:13" ht="13.5" thickBot="1">
      <c r="A210" s="64"/>
      <c r="B210" s="19"/>
      <c r="C210" s="64"/>
      <c r="D210" s="64"/>
      <c r="E210" s="36"/>
      <c r="F210" s="19"/>
      <c r="G210" s="64"/>
      <c r="H210" s="64"/>
      <c r="I210" s="64"/>
      <c r="J210" s="64"/>
      <c r="K210" s="64"/>
      <c r="L210" s="64"/>
      <c r="M210" s="64"/>
    </row>
  </sheetData>
  <sheetProtection/>
  <mergeCells count="24">
    <mergeCell ref="A208:A210"/>
    <mergeCell ref="C208:C210"/>
    <mergeCell ref="D208:D210"/>
    <mergeCell ref="G208:G210"/>
    <mergeCell ref="H208:H210"/>
    <mergeCell ref="I208:I210"/>
    <mergeCell ref="J22:J24"/>
    <mergeCell ref="L208:L210"/>
    <mergeCell ref="J208:J210"/>
    <mergeCell ref="M208:M210"/>
    <mergeCell ref="L22:L24"/>
    <mergeCell ref="M22:M24"/>
    <mergeCell ref="K22:K24"/>
    <mergeCell ref="K208:K210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2011-05-24T13:19:01Z</dcterms:modified>
  <cp:category/>
  <cp:version/>
  <cp:contentType/>
  <cp:contentStatus/>
</cp:coreProperties>
</file>